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activeTab="2"/>
  </bookViews>
  <sheets>
    <sheet name="支払予定" sheetId="1" r:id="rId1"/>
    <sheet name="入金予定" sheetId="2" r:id="rId2"/>
    <sheet name="資金繰り予定表" sheetId="3" r:id="rId3"/>
  </sheets>
  <calcPr calcId="145621"/>
</workbook>
</file>

<file path=xl/calcChain.xml><?xml version="1.0" encoding="utf-8"?>
<calcChain xmlns="http://schemas.openxmlformats.org/spreadsheetml/2006/main">
  <c r="F22" i="3" l="1"/>
  <c r="H22" i="3"/>
  <c r="J22" i="3"/>
  <c r="L22" i="3"/>
  <c r="N22" i="3"/>
  <c r="P22" i="3"/>
  <c r="D22" i="3"/>
  <c r="E7" i="2" l="1"/>
  <c r="Q7" i="2"/>
  <c r="Q12" i="1"/>
  <c r="S3" i="3" l="1"/>
  <c r="O7" i="2"/>
  <c r="M7" i="2"/>
  <c r="K7" i="2"/>
  <c r="I7" i="2"/>
  <c r="G7" i="2"/>
  <c r="Q42" i="2"/>
  <c r="O42" i="2"/>
  <c r="M42" i="2"/>
  <c r="K42" i="2"/>
  <c r="I42" i="2"/>
  <c r="G42" i="2"/>
  <c r="E42" i="2"/>
  <c r="Q35" i="2"/>
  <c r="O35" i="2"/>
  <c r="M35" i="2"/>
  <c r="K35" i="2"/>
  <c r="I35" i="2"/>
  <c r="G35" i="2"/>
  <c r="E35" i="2"/>
  <c r="Q42" i="1"/>
  <c r="O42" i="1"/>
  <c r="M42" i="1"/>
  <c r="K42" i="1"/>
  <c r="I42" i="1"/>
  <c r="G42" i="1"/>
  <c r="E42" i="1"/>
  <c r="Q34" i="1"/>
  <c r="O34" i="1"/>
  <c r="M34" i="1"/>
  <c r="K34" i="1"/>
  <c r="I34" i="1"/>
  <c r="G34" i="1"/>
  <c r="E34" i="1"/>
  <c r="Q19" i="2"/>
  <c r="O19" i="2"/>
  <c r="M19" i="2"/>
  <c r="K19" i="2"/>
  <c r="I19" i="2"/>
  <c r="G19" i="2"/>
  <c r="E19" i="2"/>
  <c r="Q22" i="1"/>
  <c r="O22" i="1"/>
  <c r="M22" i="1"/>
  <c r="K22" i="1"/>
  <c r="I22" i="1"/>
  <c r="G22" i="1"/>
  <c r="E22" i="1"/>
  <c r="Q8" i="2"/>
  <c r="O8" i="2"/>
  <c r="M8" i="2"/>
  <c r="K8" i="2"/>
  <c r="I8" i="2"/>
  <c r="G8" i="2"/>
  <c r="E8" i="2"/>
  <c r="O13" i="1"/>
  <c r="M13" i="1"/>
  <c r="K13" i="1"/>
  <c r="I13" i="1"/>
  <c r="G13" i="1"/>
  <c r="E13" i="1"/>
  <c r="S21" i="3"/>
  <c r="S16" i="3"/>
  <c r="S5" i="3" l="1"/>
  <c r="S15" i="3"/>
  <c r="T16" i="3" s="1"/>
  <c r="S10" i="3"/>
  <c r="S20" i="3"/>
  <c r="T21" i="3" s="1"/>
  <c r="S11" i="3"/>
  <c r="S6" i="3"/>
  <c r="F7" i="3"/>
  <c r="H7" i="3"/>
  <c r="J7" i="3"/>
  <c r="L7" i="3"/>
  <c r="N7" i="3"/>
  <c r="P7" i="3"/>
  <c r="D7" i="3"/>
  <c r="Q41" i="2"/>
  <c r="Q43" i="2" s="1"/>
  <c r="O41" i="2"/>
  <c r="O43" i="2" s="1"/>
  <c r="M41" i="2"/>
  <c r="M43" i="2" s="1"/>
  <c r="K41" i="2"/>
  <c r="K43" i="2" s="1"/>
  <c r="I41" i="2"/>
  <c r="I43" i="2" s="1"/>
  <c r="G41" i="2"/>
  <c r="G43" i="2" s="1"/>
  <c r="E41" i="2"/>
  <c r="E43" i="2" s="1"/>
  <c r="K36" i="2"/>
  <c r="Q34" i="2"/>
  <c r="P17" i="3" s="1"/>
  <c r="O34" i="2"/>
  <c r="N17" i="3" s="1"/>
  <c r="M34" i="2"/>
  <c r="L17" i="3" s="1"/>
  <c r="K34" i="2"/>
  <c r="J17" i="3" s="1"/>
  <c r="I34" i="2"/>
  <c r="H17" i="3" s="1"/>
  <c r="G34" i="2"/>
  <c r="F17" i="3" s="1"/>
  <c r="E34" i="2"/>
  <c r="D17" i="3" s="1"/>
  <c r="G20" i="2"/>
  <c r="Q18" i="2"/>
  <c r="P12" i="3" s="1"/>
  <c r="O18" i="2"/>
  <c r="N12" i="3" s="1"/>
  <c r="M18" i="2"/>
  <c r="L12" i="3" s="1"/>
  <c r="K18" i="2"/>
  <c r="J12" i="3" s="1"/>
  <c r="I18" i="2"/>
  <c r="H12" i="3" s="1"/>
  <c r="G18" i="2"/>
  <c r="F12" i="3" s="1"/>
  <c r="E18" i="2"/>
  <c r="D12" i="3" s="1"/>
  <c r="Q9" i="2"/>
  <c r="O9" i="2"/>
  <c r="M9" i="2"/>
  <c r="K9" i="2"/>
  <c r="I9" i="2"/>
  <c r="G9" i="2"/>
  <c r="E9" i="2"/>
  <c r="Q41" i="1"/>
  <c r="P19" i="3" s="1"/>
  <c r="O41" i="1"/>
  <c r="O43" i="1" s="1"/>
  <c r="M41" i="1"/>
  <c r="L19" i="3" s="1"/>
  <c r="K41" i="1"/>
  <c r="J19" i="3" s="1"/>
  <c r="I41" i="1"/>
  <c r="H19" i="3" s="1"/>
  <c r="G41" i="1"/>
  <c r="F19" i="3" s="1"/>
  <c r="E41" i="1"/>
  <c r="E43" i="1" s="1"/>
  <c r="Q33" i="1"/>
  <c r="Q35" i="1" s="1"/>
  <c r="O33" i="1"/>
  <c r="N14" i="3" s="1"/>
  <c r="M33" i="1"/>
  <c r="L14" i="3" s="1"/>
  <c r="K33" i="1"/>
  <c r="J14" i="3" s="1"/>
  <c r="I33" i="1"/>
  <c r="H14" i="3" s="1"/>
  <c r="G33" i="1"/>
  <c r="F14" i="3" s="1"/>
  <c r="E33" i="1"/>
  <c r="D14" i="3" s="1"/>
  <c r="Q21" i="1"/>
  <c r="Q23" i="1" s="1"/>
  <c r="O21" i="1"/>
  <c r="O23" i="1" s="1"/>
  <c r="M21" i="1"/>
  <c r="L9" i="3" s="1"/>
  <c r="K21" i="1"/>
  <c r="K23" i="1" s="1"/>
  <c r="I21" i="1"/>
  <c r="I23" i="1" s="1"/>
  <c r="G21" i="1"/>
  <c r="G23" i="1" s="1"/>
  <c r="E21" i="1"/>
  <c r="D9" i="3" s="1"/>
  <c r="P4" i="3"/>
  <c r="O12" i="1"/>
  <c r="O14" i="1" s="1"/>
  <c r="M12" i="1"/>
  <c r="L4" i="3" s="1"/>
  <c r="L8" i="3" s="1"/>
  <c r="K12" i="1"/>
  <c r="K14" i="1" s="1"/>
  <c r="I12" i="1"/>
  <c r="I14" i="1" s="1"/>
  <c r="G12" i="1"/>
  <c r="F4" i="3" s="1"/>
  <c r="E12" i="1"/>
  <c r="D4" i="3" s="1"/>
  <c r="J9" i="3" l="1"/>
  <c r="E36" i="2"/>
  <c r="G14" i="1"/>
  <c r="M43" i="1"/>
  <c r="P9" i="3"/>
  <c r="K35" i="1"/>
  <c r="M35" i="1"/>
  <c r="E23" i="1"/>
  <c r="Q43" i="1"/>
  <c r="N9" i="3"/>
  <c r="M14" i="1"/>
  <c r="O35" i="1"/>
  <c r="N44" i="1" s="1"/>
  <c r="N4" i="3"/>
  <c r="N8" i="3" s="1"/>
  <c r="K43" i="1"/>
  <c r="J44" i="1" s="1"/>
  <c r="N19" i="3"/>
  <c r="P14" i="3"/>
  <c r="S14" i="3" s="1"/>
  <c r="M20" i="2"/>
  <c r="O36" i="2"/>
  <c r="O20" i="2"/>
  <c r="O44" i="2" s="1"/>
  <c r="G36" i="2"/>
  <c r="G44" i="2" s="1"/>
  <c r="F8" i="3"/>
  <c r="I20" i="2"/>
  <c r="S17" i="3"/>
  <c r="Q36" i="2"/>
  <c r="K20" i="2"/>
  <c r="I36" i="2"/>
  <c r="G43" i="1"/>
  <c r="M23" i="1"/>
  <c r="J4" i="3"/>
  <c r="J8" i="3" s="1"/>
  <c r="J13" i="3" s="1"/>
  <c r="J18" i="3" s="1"/>
  <c r="J23" i="3" s="1"/>
  <c r="M36" i="2"/>
  <c r="M44" i="2" s="1"/>
  <c r="P8" i="3"/>
  <c r="S7" i="3"/>
  <c r="K44" i="2"/>
  <c r="T6" i="3"/>
  <c r="S22" i="3"/>
  <c r="I44" i="2"/>
  <c r="S12" i="3"/>
  <c r="Q20" i="2"/>
  <c r="Q14" i="1"/>
  <c r="I43" i="1"/>
  <c r="I35" i="1"/>
  <c r="H9" i="3"/>
  <c r="H4" i="3"/>
  <c r="H8" i="3" s="1"/>
  <c r="G35" i="1"/>
  <c r="F9" i="3"/>
  <c r="L13" i="3"/>
  <c r="L18" i="3" s="1"/>
  <c r="L23" i="3" s="1"/>
  <c r="T11" i="3"/>
  <c r="D19" i="3"/>
  <c r="E35" i="1"/>
  <c r="D8" i="3"/>
  <c r="E14" i="1"/>
  <c r="E20" i="2"/>
  <c r="E44" i="2" l="1"/>
  <c r="L44" i="1"/>
  <c r="P13" i="3"/>
  <c r="P18" i="3" s="1"/>
  <c r="P23" i="3" s="1"/>
  <c r="S19" i="3"/>
  <c r="F44" i="1"/>
  <c r="N13" i="3"/>
  <c r="N18" i="3" s="1"/>
  <c r="N23" i="3" s="1"/>
  <c r="H13" i="3"/>
  <c r="H18" i="3" s="1"/>
  <c r="H23" i="3" s="1"/>
  <c r="P44" i="1"/>
  <c r="Q44" i="2"/>
  <c r="H44" i="1"/>
  <c r="D13" i="3"/>
  <c r="S8" i="3"/>
  <c r="S9" i="3"/>
  <c r="S4" i="3"/>
  <c r="F13" i="3"/>
  <c r="F18" i="3" s="1"/>
  <c r="F23" i="3" s="1"/>
  <c r="D44" i="1"/>
  <c r="D18" i="3" l="1"/>
  <c r="S13" i="3"/>
  <c r="S18" i="3" l="1"/>
  <c r="D23" i="3"/>
  <c r="S23" i="3" s="1"/>
</calcChain>
</file>

<file path=xl/sharedStrings.xml><?xml version="1.0" encoding="utf-8"?>
<sst xmlns="http://schemas.openxmlformats.org/spreadsheetml/2006/main" count="167" uniqueCount="99">
  <si>
    <t>2日</t>
    <rPh sb="1" eb="2">
      <t>ニチ</t>
    </rPh>
    <phoneticPr fontId="2"/>
  </si>
  <si>
    <t>3日</t>
    <rPh sb="1" eb="2">
      <t>ニチ</t>
    </rPh>
    <phoneticPr fontId="2"/>
  </si>
  <si>
    <t>末日</t>
    <rPh sb="0" eb="1">
      <t>マツ</t>
    </rPh>
    <rPh sb="1" eb="2">
      <t>ニチ</t>
    </rPh>
    <phoneticPr fontId="2"/>
  </si>
  <si>
    <t>給料</t>
    <rPh sb="0" eb="2">
      <t>キュウリョウ</t>
    </rPh>
    <phoneticPr fontId="2"/>
  </si>
  <si>
    <t>27日</t>
    <rPh sb="2" eb="3">
      <t>ニチ</t>
    </rPh>
    <phoneticPr fontId="2"/>
  </si>
  <si>
    <t>10日</t>
    <rPh sb="2" eb="3">
      <t>ニチ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</si>
  <si>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</si>
  <si>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26日</t>
    <rPh sb="2" eb="3">
      <t>ニチ</t>
    </rPh>
    <phoneticPr fontId="2"/>
  </si>
  <si>
    <t>5日</t>
    <rPh sb="1" eb="2">
      <t>ニチ</t>
    </rPh>
    <phoneticPr fontId="2"/>
  </si>
  <si>
    <t>社会保険</t>
    <rPh sb="0" eb="2">
      <t>シャカイ</t>
    </rPh>
    <rPh sb="2" eb="4">
      <t>ホケン</t>
    </rPh>
    <phoneticPr fontId="2"/>
  </si>
  <si>
    <t>材料・外注</t>
    <rPh sb="0" eb="2">
      <t>ザイリョウ</t>
    </rPh>
    <rPh sb="3" eb="5">
      <t>ガイチュウ</t>
    </rPh>
    <phoneticPr fontId="2"/>
  </si>
  <si>
    <t>7日</t>
    <rPh sb="1" eb="2">
      <t>ニチ</t>
    </rPh>
    <phoneticPr fontId="2"/>
  </si>
  <si>
    <t>23日</t>
    <rPh sb="2" eb="3">
      <t>ニチ</t>
    </rPh>
    <phoneticPr fontId="2"/>
  </si>
  <si>
    <t>4日</t>
    <rPh sb="1" eb="2">
      <t>ニチ</t>
    </rPh>
    <phoneticPr fontId="2"/>
  </si>
  <si>
    <t>電気</t>
    <rPh sb="0" eb="2">
      <t>デンキ</t>
    </rPh>
    <phoneticPr fontId="2"/>
  </si>
  <si>
    <t>借入利息</t>
    <rPh sb="0" eb="2">
      <t>カリイレ</t>
    </rPh>
    <rPh sb="2" eb="4">
      <t>リソク</t>
    </rPh>
    <phoneticPr fontId="2"/>
  </si>
  <si>
    <t>25日</t>
    <rPh sb="2" eb="3">
      <t>ニチ</t>
    </rPh>
    <phoneticPr fontId="2"/>
  </si>
  <si>
    <t>定期預金</t>
    <rPh sb="0" eb="2">
      <t>テイキ</t>
    </rPh>
    <rPh sb="2" eb="4">
      <t>ヨキン</t>
    </rPh>
    <phoneticPr fontId="2"/>
  </si>
  <si>
    <t>倒産防止</t>
    <rPh sb="0" eb="2">
      <t>トウサン</t>
    </rPh>
    <rPh sb="2" eb="4">
      <t>ボウシ</t>
    </rPh>
    <phoneticPr fontId="2"/>
  </si>
  <si>
    <t>定期預金</t>
    <rPh sb="0" eb="2">
      <t>テイキ</t>
    </rPh>
    <rPh sb="2" eb="4">
      <t>ヨキン</t>
    </rPh>
    <phoneticPr fontId="2"/>
  </si>
  <si>
    <t>２０日</t>
    <rPh sb="2" eb="3">
      <t>ニチ</t>
    </rPh>
    <phoneticPr fontId="2"/>
  </si>
  <si>
    <t>１５日</t>
    <rPh sb="2" eb="3">
      <t>ニチ</t>
    </rPh>
    <phoneticPr fontId="2"/>
  </si>
  <si>
    <t>１０日</t>
    <rPh sb="2" eb="3">
      <t>ニチ</t>
    </rPh>
    <phoneticPr fontId="2"/>
  </si>
  <si>
    <t>５日</t>
    <rPh sb="1" eb="2">
      <t>ニチ</t>
    </rPh>
    <phoneticPr fontId="2"/>
  </si>
  <si>
    <t>外注費</t>
    <rPh sb="0" eb="3">
      <t>ガイチュウヒ</t>
    </rPh>
    <phoneticPr fontId="2"/>
  </si>
  <si>
    <t>①支払予定表</t>
    <rPh sb="1" eb="3">
      <t>シハライ</t>
    </rPh>
    <rPh sb="3" eb="5">
      <t>ヨテイ</t>
    </rPh>
    <rPh sb="5" eb="6">
      <t>ヒョウ</t>
    </rPh>
    <phoneticPr fontId="2"/>
  </si>
  <si>
    <t>②入金予定表</t>
    <rPh sb="1" eb="3">
      <t>ニュウキン</t>
    </rPh>
    <rPh sb="3" eb="5">
      <t>ヨテイ</t>
    </rPh>
    <rPh sb="5" eb="6">
      <t>ヒョウ</t>
    </rPh>
    <phoneticPr fontId="2"/>
  </si>
  <si>
    <t>③資金繰り予定表</t>
    <rPh sb="1" eb="3">
      <t>シキン</t>
    </rPh>
    <rPh sb="3" eb="4">
      <t>グ</t>
    </rPh>
    <rPh sb="5" eb="7">
      <t>ヨテイ</t>
    </rPh>
    <rPh sb="7" eb="8">
      <t>ヒョウ</t>
    </rPh>
    <phoneticPr fontId="2"/>
  </si>
  <si>
    <t>支払予定表より</t>
    <rPh sb="0" eb="2">
      <t>シハライ</t>
    </rPh>
    <rPh sb="2" eb="4">
      <t>ヨテイ</t>
    </rPh>
    <rPh sb="4" eb="5">
      <t>ヒョウ</t>
    </rPh>
    <phoneticPr fontId="2"/>
  </si>
  <si>
    <t>入金予定表より</t>
    <rPh sb="0" eb="2">
      <t>ニュウキン</t>
    </rPh>
    <rPh sb="2" eb="4">
      <t>ヨテイ</t>
    </rPh>
    <rPh sb="4" eb="5">
      <t>ヒョウ</t>
    </rPh>
    <phoneticPr fontId="2"/>
  </si>
  <si>
    <t>月初残高</t>
    <rPh sb="0" eb="2">
      <t>ゲッショ</t>
    </rPh>
    <rPh sb="2" eb="4">
      <t>ザンダカ</t>
    </rPh>
    <phoneticPr fontId="2"/>
  </si>
  <si>
    <t>残高</t>
    <rPh sb="0" eb="2">
      <t>ザンダカ</t>
    </rPh>
    <phoneticPr fontId="2"/>
  </si>
  <si>
    <t>残高</t>
    <rPh sb="0" eb="2">
      <t>ザンダカ</t>
    </rPh>
    <phoneticPr fontId="2"/>
  </si>
  <si>
    <t>月末</t>
    <rPh sb="0" eb="2">
      <t>ゲツマツ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</si>
  <si>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</si>
  <si>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</si>
  <si>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資金振替出金</t>
    <rPh sb="0" eb="2">
      <t>シキン</t>
    </rPh>
    <rPh sb="2" eb="4">
      <t>フリカエ</t>
    </rPh>
    <rPh sb="4" eb="6">
      <t>シュッキン</t>
    </rPh>
    <phoneticPr fontId="2"/>
  </si>
  <si>
    <t>資金振替入金</t>
    <rPh sb="0" eb="2">
      <t>シキン</t>
    </rPh>
    <rPh sb="2" eb="4">
      <t>フリカエ</t>
    </rPh>
    <rPh sb="4" eb="6">
      <t>ニュウキン</t>
    </rPh>
    <phoneticPr fontId="2"/>
  </si>
  <si>
    <t>月間合計</t>
    <rPh sb="0" eb="2">
      <t>ゲッカン</t>
    </rPh>
    <rPh sb="2" eb="4">
      <t>ゴウケイ</t>
    </rPh>
    <phoneticPr fontId="2"/>
  </si>
  <si>
    <t>資金振替差額</t>
    <rPh sb="0" eb="2">
      <t>シキン</t>
    </rPh>
    <rPh sb="2" eb="4">
      <t>フリカエ</t>
    </rPh>
    <rPh sb="4" eb="6">
      <t>サガク</t>
    </rPh>
    <phoneticPr fontId="2"/>
  </si>
  <si>
    <t>電話</t>
    <rPh sb="0" eb="2">
      <t>デンワ</t>
    </rPh>
    <phoneticPr fontId="2"/>
  </si>
  <si>
    <t>１日から</t>
    <rPh sb="1" eb="2">
      <t>ニチ</t>
    </rPh>
    <phoneticPr fontId="2"/>
  </si>
  <si>
    <t>　　 9日</t>
    <rPh sb="4" eb="5">
      <t>ニチ</t>
    </rPh>
    <phoneticPr fontId="2"/>
  </si>
  <si>
    <t>振替出金</t>
    <rPh sb="0" eb="2">
      <t>フリカエ</t>
    </rPh>
    <rPh sb="2" eb="4">
      <t>シュッキン</t>
    </rPh>
    <phoneticPr fontId="2"/>
  </si>
  <si>
    <t>10日から</t>
    <rPh sb="2" eb="3">
      <t>ニチ</t>
    </rPh>
    <phoneticPr fontId="2"/>
  </si>
  <si>
    <t>　　19日</t>
    <rPh sb="4" eb="5">
      <t>ニチ</t>
    </rPh>
    <phoneticPr fontId="2"/>
  </si>
  <si>
    <t>20日から</t>
    <rPh sb="2" eb="3">
      <t>ニチ</t>
    </rPh>
    <phoneticPr fontId="2"/>
  </si>
  <si>
    <t>　　月末前</t>
    <rPh sb="2" eb="4">
      <t>ゲツマツ</t>
    </rPh>
    <rPh sb="4" eb="5">
      <t>ゼン</t>
    </rPh>
    <phoneticPr fontId="2"/>
  </si>
  <si>
    <t>1日から</t>
    <rPh sb="1" eb="2">
      <t>ニチ</t>
    </rPh>
    <phoneticPr fontId="2"/>
  </si>
  <si>
    <t>　　９日</t>
    <rPh sb="3" eb="4">
      <t>ニチ</t>
    </rPh>
    <phoneticPr fontId="2"/>
  </si>
  <si>
    <t>振替入金</t>
    <rPh sb="0" eb="2">
      <t>フリカエ</t>
    </rPh>
    <rPh sb="2" eb="4">
      <t>ニュウキン</t>
    </rPh>
    <phoneticPr fontId="2"/>
  </si>
  <si>
    <t>月末前</t>
    <rPh sb="0" eb="2">
      <t>ゲツマツ</t>
    </rPh>
    <rPh sb="2" eb="3">
      <t>ゼン</t>
    </rPh>
    <phoneticPr fontId="2"/>
  </si>
  <si>
    <t>　　9日</t>
    <rPh sb="3" eb="4">
      <t>ニチ</t>
    </rPh>
    <phoneticPr fontId="2"/>
  </si>
  <si>
    <t>月末前</t>
    <rPh sb="0" eb="3">
      <t>ゲツマツゼン</t>
    </rPh>
    <phoneticPr fontId="2"/>
  </si>
  <si>
    <t>A銀行普通</t>
    <rPh sb="1" eb="3">
      <t>ギンコウ</t>
    </rPh>
    <rPh sb="3" eb="5">
      <t>フツウ</t>
    </rPh>
    <phoneticPr fontId="2"/>
  </si>
  <si>
    <t>A銀行当座</t>
    <rPh sb="1" eb="3">
      <t>ギンコウ</t>
    </rPh>
    <rPh sb="3" eb="5">
      <t>トウザ</t>
    </rPh>
    <phoneticPr fontId="2"/>
  </si>
  <si>
    <t>B銀行当座</t>
    <rPh sb="1" eb="3">
      <t>ギンコウ</t>
    </rPh>
    <rPh sb="3" eb="5">
      <t>トウザ</t>
    </rPh>
    <phoneticPr fontId="2"/>
  </si>
  <si>
    <t>C銀行当座</t>
    <rPh sb="1" eb="3">
      <t>ギンコウ</t>
    </rPh>
    <rPh sb="3" eb="5">
      <t>トウザ</t>
    </rPh>
    <phoneticPr fontId="2"/>
  </si>
  <si>
    <t>D銀行普通</t>
    <rPh sb="1" eb="3">
      <t>ギンコウ</t>
    </rPh>
    <rPh sb="3" eb="5">
      <t>フツウ</t>
    </rPh>
    <phoneticPr fontId="2"/>
  </si>
  <si>
    <t>D銀行当座</t>
    <rPh sb="1" eb="3">
      <t>ギンコウ</t>
    </rPh>
    <rPh sb="3" eb="5">
      <t>トウザ</t>
    </rPh>
    <phoneticPr fontId="2"/>
  </si>
  <si>
    <t>E銀行普通</t>
    <rPh sb="1" eb="3">
      <t>ギンコウ</t>
    </rPh>
    <rPh sb="3" eb="5">
      <t>フツウ</t>
    </rPh>
    <phoneticPr fontId="2"/>
  </si>
  <si>
    <t>現金出納</t>
    <rPh sb="0" eb="2">
      <t>ゲンキン</t>
    </rPh>
    <rPh sb="2" eb="4">
      <t>スイトウ</t>
    </rPh>
    <phoneticPr fontId="2"/>
  </si>
  <si>
    <t>O製作所</t>
    <rPh sb="1" eb="4">
      <t>セイサクショ</t>
    </rPh>
    <phoneticPr fontId="2"/>
  </si>
  <si>
    <t>P組</t>
    <rPh sb="1" eb="2">
      <t>クミ</t>
    </rPh>
    <phoneticPr fontId="2"/>
  </si>
  <si>
    <t>S鉄工所</t>
    <rPh sb="1" eb="4">
      <t>テッコウショ</t>
    </rPh>
    <phoneticPr fontId="2"/>
  </si>
  <si>
    <t>M工業</t>
    <rPh sb="1" eb="3">
      <t>コウギョウ</t>
    </rPh>
    <phoneticPr fontId="2"/>
  </si>
  <si>
    <t>K製作</t>
    <rPh sb="1" eb="3">
      <t>セイサク</t>
    </rPh>
    <phoneticPr fontId="2"/>
  </si>
  <si>
    <t>Q住設</t>
    <rPh sb="1" eb="3">
      <t>ジュウセツ</t>
    </rPh>
    <phoneticPr fontId="2"/>
  </si>
  <si>
    <t>Aテクノ</t>
    <phoneticPr fontId="2"/>
  </si>
  <si>
    <t>B産業</t>
    <rPh sb="1" eb="3">
      <t>サンギョウ</t>
    </rPh>
    <phoneticPr fontId="2"/>
  </si>
  <si>
    <t>C機器</t>
    <rPh sb="1" eb="3">
      <t>キキ</t>
    </rPh>
    <phoneticPr fontId="2"/>
  </si>
  <si>
    <t>D製作所</t>
    <rPh sb="1" eb="4">
      <t>セイサクショ</t>
    </rPh>
    <phoneticPr fontId="2"/>
  </si>
  <si>
    <t>E工業</t>
    <rPh sb="1" eb="3">
      <t>コウギョウ</t>
    </rPh>
    <phoneticPr fontId="2"/>
  </si>
  <si>
    <t>F設備</t>
    <rPh sb="1" eb="3">
      <t>セツビ</t>
    </rPh>
    <phoneticPr fontId="2"/>
  </si>
  <si>
    <t>G住宅</t>
    <rPh sb="1" eb="3">
      <t>ジュウタク</t>
    </rPh>
    <phoneticPr fontId="2"/>
  </si>
  <si>
    <t>H商事</t>
    <rPh sb="1" eb="3">
      <t>ショウジ</t>
    </rPh>
    <phoneticPr fontId="2"/>
  </si>
  <si>
    <t>I商店</t>
    <rPh sb="1" eb="3">
      <t>ショウテン</t>
    </rPh>
    <phoneticPr fontId="2"/>
  </si>
  <si>
    <t>J鉄鋼</t>
    <rPh sb="1" eb="3">
      <t>テッコウ</t>
    </rPh>
    <phoneticPr fontId="2"/>
  </si>
  <si>
    <t>K産業</t>
    <rPh sb="1" eb="3">
      <t>サンギョウ</t>
    </rPh>
    <phoneticPr fontId="2"/>
  </si>
  <si>
    <t>L機工</t>
    <rPh sb="1" eb="3">
      <t>キコウ</t>
    </rPh>
    <phoneticPr fontId="2"/>
  </si>
  <si>
    <t>M鉄工所</t>
    <rPh sb="1" eb="4">
      <t>テッコウショ</t>
    </rPh>
    <phoneticPr fontId="2"/>
  </si>
  <si>
    <t>N金属</t>
    <rPh sb="1" eb="3">
      <t>キンゾク</t>
    </rPh>
    <phoneticPr fontId="2"/>
  </si>
  <si>
    <t>O建設</t>
    <rPh sb="1" eb="3">
      <t>ケンセツ</t>
    </rPh>
    <phoneticPr fontId="2"/>
  </si>
  <si>
    <t>ローン</t>
    <phoneticPr fontId="2"/>
  </si>
  <si>
    <t>Aリース</t>
    <phoneticPr fontId="2"/>
  </si>
  <si>
    <t>Bリース</t>
    <phoneticPr fontId="2"/>
  </si>
  <si>
    <t>家賃</t>
    <rPh sb="0" eb="2">
      <t>ヤチン</t>
    </rPh>
    <phoneticPr fontId="2"/>
  </si>
  <si>
    <t>Cリース</t>
    <phoneticPr fontId="2"/>
  </si>
  <si>
    <t>E宅急便</t>
    <rPh sb="1" eb="4">
      <t>タッキュウビン</t>
    </rPh>
    <phoneticPr fontId="2"/>
  </si>
  <si>
    <t>F海上</t>
    <rPh sb="1" eb="3">
      <t>カイジョウ</t>
    </rPh>
    <phoneticPr fontId="2"/>
  </si>
  <si>
    <t>Gリース</t>
    <phoneticPr fontId="2"/>
  </si>
  <si>
    <t>H生命</t>
    <rPh sb="1" eb="3">
      <t>セイメイ</t>
    </rPh>
    <phoneticPr fontId="2"/>
  </si>
  <si>
    <t>I生命</t>
    <rPh sb="1" eb="3">
      <t>セイメイ</t>
    </rPh>
    <phoneticPr fontId="2"/>
  </si>
  <si>
    <t>J生命</t>
    <rPh sb="1" eb="3">
      <t>セイメイ</t>
    </rPh>
    <phoneticPr fontId="2"/>
  </si>
  <si>
    <t>G石油</t>
    <rPh sb="1" eb="3">
      <t>セキユ</t>
    </rPh>
    <phoneticPr fontId="2"/>
  </si>
  <si>
    <t>J会</t>
    <rPh sb="1" eb="2">
      <t>カイ</t>
    </rPh>
    <phoneticPr fontId="2"/>
  </si>
  <si>
    <t>17日</t>
    <rPh sb="2" eb="3">
      <t>ニチ</t>
    </rPh>
    <phoneticPr fontId="2"/>
  </si>
  <si>
    <t>Dカード</t>
    <phoneticPr fontId="2"/>
  </si>
  <si>
    <t>支払手形</t>
    <rPh sb="0" eb="2">
      <t>シハライ</t>
    </rPh>
    <rPh sb="2" eb="4">
      <t>テガタ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</si>
</sst>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5" xfId="1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0" xfId="0" applyFill="1" applyBorder="1">
      <alignment vertical="center"/>
    </xf>
    <xf numFmtId="38" fontId="0" fillId="0" borderId="11" xfId="1" applyFon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0" fillId="0" borderId="11" xfId="0" applyNumberFormat="1" applyBorder="1">
      <alignment vertical="center"/>
    </xf>
    <xf numFmtId="0" fontId="0" fillId="0" borderId="15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8" xfId="1" applyFont="1" applyFill="1" applyBorder="1">
      <alignment vertical="center"/>
    </xf>
    <xf numFmtId="38" fontId="0" fillId="0" borderId="16" xfId="1" applyFon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38" fontId="0" fillId="0" borderId="2" xfId="0" applyNumberFormat="1" applyBorder="1">
      <alignment vertical="center"/>
    </xf>
    <xf numFmtId="38" fontId="0" fillId="0" borderId="30" xfId="0" applyNumberFormat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38" fontId="0" fillId="0" borderId="24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34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38" fontId="0" fillId="0" borderId="35" xfId="1" applyFont="1" applyFill="1" applyBorder="1">
      <alignment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38" fontId="0" fillId="0" borderId="29" xfId="0" applyNumberFormat="1" applyBorder="1">
      <alignment vertical="center"/>
    </xf>
    <xf numFmtId="38" fontId="0" fillId="0" borderId="38" xfId="0" applyNumberFormat="1" applyBorder="1">
      <alignment vertical="center"/>
    </xf>
    <xf numFmtId="38" fontId="0" fillId="0" borderId="35" xfId="0" applyNumberFormat="1" applyBorder="1">
      <alignment vertical="center"/>
    </xf>
    <xf numFmtId="38" fontId="0" fillId="0" borderId="16" xfId="0" applyNumberFormat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3" xfId="0" applyBorder="1">
      <alignment vertical="center"/>
    </xf>
    <xf numFmtId="38" fontId="0" fillId="0" borderId="4" xfId="1" applyFon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39" xfId="0" applyNumberFormat="1" applyBorder="1">
      <alignment vertical="center"/>
    </xf>
    <xf numFmtId="38" fontId="0" fillId="0" borderId="42" xfId="0" applyNumberFormat="1" applyBorder="1">
      <alignment vertical="center"/>
    </xf>
    <xf numFmtId="38" fontId="0" fillId="0" borderId="0" xfId="0" applyNumberFormat="1">
      <alignment vertical="center"/>
    </xf>
    <xf numFmtId="38" fontId="0" fillId="0" borderId="0" xfId="0" applyNumberFormat="1" applyBorder="1">
      <alignment vertical="center"/>
    </xf>
    <xf numFmtId="38" fontId="0" fillId="0" borderId="41" xfId="0" applyNumberFormat="1" applyBorder="1">
      <alignment vertical="center"/>
    </xf>
    <xf numFmtId="38" fontId="0" fillId="0" borderId="40" xfId="0" applyNumberFormat="1" applyBorder="1">
      <alignment vertical="center"/>
    </xf>
    <xf numFmtId="38" fontId="0" fillId="0" borderId="38" xfId="1" applyFont="1" applyFill="1" applyBorder="1">
      <alignment vertical="center"/>
    </xf>
    <xf numFmtId="0" fontId="0" fillId="0" borderId="21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0" fillId="0" borderId="9" xfId="1" applyFont="1" applyFill="1" applyBorder="1" applyProtection="1">
      <alignment vertical="center"/>
      <protection locked="0"/>
    </xf>
    <xf numFmtId="38" fontId="0" fillId="0" borderId="11" xfId="1" applyFont="1" applyFill="1" applyBorder="1" applyProtection="1">
      <alignment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38" fontId="0" fillId="0" borderId="7" xfId="1" applyFont="1" applyFill="1" applyBorder="1" applyProtection="1">
      <alignment vertical="center"/>
      <protection locked="0"/>
    </xf>
    <xf numFmtId="38" fontId="0" fillId="0" borderId="5" xfId="1" applyFont="1" applyFill="1" applyBorder="1" applyProtection="1">
      <alignment vertical="center"/>
      <protection locked="0"/>
    </xf>
    <xf numFmtId="38" fontId="0" fillId="0" borderId="14" xfId="1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11" xfId="0" applyFill="1" applyBorder="1">
      <alignment vertical="center"/>
    </xf>
    <xf numFmtId="38" fontId="0" fillId="0" borderId="17" xfId="0" applyNumberFormat="1" applyBorder="1">
      <alignment vertical="center"/>
    </xf>
    <xf numFmtId="38" fontId="0" fillId="0" borderId="19" xfId="0" applyNumberFormat="1" applyBorder="1">
      <alignment vertical="center"/>
    </xf>
    <xf numFmtId="38" fontId="0" fillId="0" borderId="18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7" xfId="0" applyNumberFormat="1" applyFill="1" applyBorder="1">
      <alignment vertical="center"/>
    </xf>
    <xf numFmtId="0" fontId="0" fillId="0" borderId="4" xfId="0" applyFill="1" applyBorder="1">
      <alignment vertical="center"/>
    </xf>
    <xf numFmtId="38" fontId="0" fillId="0" borderId="37" xfId="0" applyNumberFormat="1" applyFill="1" applyBorder="1">
      <alignment vertical="center"/>
    </xf>
    <xf numFmtId="0" fontId="0" fillId="0" borderId="29" xfId="0" applyFill="1" applyBorder="1">
      <alignment vertical="center"/>
    </xf>
    <xf numFmtId="38" fontId="0" fillId="0" borderId="17" xfId="1" applyFont="1" applyFill="1" applyBorder="1" applyProtection="1">
      <alignment vertical="center"/>
      <protection locked="0"/>
    </xf>
    <xf numFmtId="38" fontId="0" fillId="0" borderId="19" xfId="1" applyFont="1" applyFill="1" applyBorder="1" applyProtection="1">
      <alignment vertical="center"/>
      <protection locked="0"/>
    </xf>
    <xf numFmtId="38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38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38" fontId="0" fillId="0" borderId="17" xfId="1" applyFont="1" applyFill="1" applyBorder="1" applyAlignment="1" applyProtection="1">
      <alignment horizontal="right" vertical="center"/>
      <protection locked="0"/>
    </xf>
    <xf numFmtId="38" fontId="0" fillId="0" borderId="19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85" zoomScaleNormal="85" workbookViewId="0">
      <selection activeCell="K19" sqref="K19"/>
    </sheetView>
  </sheetViews>
  <sheetFormatPr defaultRowHeight="13.5" x14ac:dyDescent="0.15"/>
  <cols>
    <col min="1" max="1" width="3.875" customWidth="1"/>
    <col min="2" max="2" width="8.25" customWidth="1"/>
    <col min="3" max="3" width="4.625" customWidth="1"/>
    <col min="4" max="4" width="10.125" customWidth="1"/>
    <col min="5" max="5" width="9.5" customWidth="1"/>
    <col min="6" max="6" width="10.125" customWidth="1"/>
    <col min="7" max="7" width="9.25" bestFit="1" customWidth="1"/>
    <col min="8" max="8" width="10.125" customWidth="1"/>
    <col min="9" max="9" width="9.25" bestFit="1" customWidth="1"/>
    <col min="10" max="10" width="10.125" customWidth="1"/>
    <col min="12" max="12" width="10.125" customWidth="1"/>
    <col min="16" max="16" width="10.125" customWidth="1"/>
  </cols>
  <sheetData>
    <row r="1" spans="2:20" ht="14.25" thickBot="1" x14ac:dyDescent="0.2">
      <c r="C1" t="s">
        <v>25</v>
      </c>
    </row>
    <row r="2" spans="2:20" ht="14.25" thickBot="1" x14ac:dyDescent="0.2">
      <c r="B2" s="31"/>
      <c r="C2" s="32"/>
      <c r="D2" s="115" t="s">
        <v>54</v>
      </c>
      <c r="E2" s="117"/>
      <c r="F2" s="115" t="s">
        <v>55</v>
      </c>
      <c r="G2" s="117"/>
      <c r="H2" s="115" t="s">
        <v>56</v>
      </c>
      <c r="I2" s="117"/>
      <c r="J2" s="115" t="s">
        <v>57</v>
      </c>
      <c r="K2" s="117"/>
      <c r="L2" s="115" t="s">
        <v>58</v>
      </c>
      <c r="M2" s="117"/>
      <c r="N2" s="115" t="s">
        <v>59</v>
      </c>
      <c r="O2" s="117"/>
      <c r="P2" s="115" t="s">
        <v>60</v>
      </c>
      <c r="Q2" s="116"/>
    </row>
    <row r="3" spans="2:20" s="8" customFormat="1" x14ac:dyDescent="0.15">
      <c r="B3" s="21"/>
      <c r="C3" s="78" t="s">
        <v>0</v>
      </c>
      <c r="D3" s="80" t="s">
        <v>83</v>
      </c>
      <c r="E3" s="81">
        <v>255000</v>
      </c>
      <c r="F3" s="82"/>
      <c r="G3" s="81"/>
      <c r="H3" s="82"/>
      <c r="I3" s="81"/>
      <c r="J3" s="82"/>
      <c r="K3" s="81"/>
      <c r="L3" s="82"/>
      <c r="M3" s="81"/>
      <c r="N3" s="83"/>
      <c r="O3" s="83"/>
      <c r="P3" s="82"/>
      <c r="Q3" s="84"/>
    </row>
    <row r="4" spans="2:20" s="8" customFormat="1" x14ac:dyDescent="0.15">
      <c r="B4" s="21"/>
      <c r="C4" s="78"/>
      <c r="D4" s="80"/>
      <c r="E4" s="81"/>
      <c r="F4" s="82"/>
      <c r="G4" s="81"/>
      <c r="H4" s="82"/>
      <c r="I4" s="81"/>
      <c r="J4" s="82"/>
      <c r="K4" s="81"/>
      <c r="L4" s="82"/>
      <c r="M4" s="81"/>
      <c r="N4" s="83"/>
      <c r="O4" s="83"/>
      <c r="P4" s="82"/>
      <c r="Q4" s="85"/>
    </row>
    <row r="5" spans="2:20" s="8" customFormat="1" x14ac:dyDescent="0.15">
      <c r="B5" s="23" t="s">
        <v>41</v>
      </c>
      <c r="C5" s="78" t="s">
        <v>1</v>
      </c>
      <c r="D5" s="80" t="s">
        <v>84</v>
      </c>
      <c r="E5" s="81">
        <v>30450</v>
      </c>
      <c r="F5" s="82"/>
      <c r="G5" s="81"/>
      <c r="H5" s="82"/>
      <c r="I5" s="81"/>
      <c r="J5" s="82"/>
      <c r="K5" s="81"/>
      <c r="L5" s="82"/>
      <c r="M5" s="81"/>
      <c r="N5" s="83"/>
      <c r="O5" s="83"/>
      <c r="P5" s="82"/>
      <c r="Q5" s="85"/>
    </row>
    <row r="6" spans="2:20" s="8" customFormat="1" x14ac:dyDescent="0.15">
      <c r="B6" s="21" t="s">
        <v>42</v>
      </c>
      <c r="C6" s="78"/>
      <c r="D6" s="80"/>
      <c r="E6" s="81"/>
      <c r="F6" s="82"/>
      <c r="G6" s="81"/>
      <c r="H6" s="82"/>
      <c r="I6" s="81"/>
      <c r="J6" s="82"/>
      <c r="K6" s="81"/>
      <c r="L6" s="82"/>
      <c r="M6" s="81"/>
      <c r="N6" s="83"/>
      <c r="O6" s="83"/>
      <c r="P6" s="82"/>
      <c r="Q6" s="85"/>
    </row>
    <row r="7" spans="2:20" s="8" customFormat="1" x14ac:dyDescent="0.15">
      <c r="B7" s="21"/>
      <c r="C7" s="78" t="s">
        <v>13</v>
      </c>
      <c r="D7" s="80" t="s">
        <v>85</v>
      </c>
      <c r="E7" s="81">
        <v>26250</v>
      </c>
      <c r="F7" s="82" t="s">
        <v>14</v>
      </c>
      <c r="G7" s="81">
        <v>502230</v>
      </c>
      <c r="H7" s="82"/>
      <c r="I7" s="81"/>
      <c r="J7" s="82"/>
      <c r="K7" s="81"/>
      <c r="L7" s="82"/>
      <c r="M7" s="81"/>
      <c r="N7" s="83"/>
      <c r="O7" s="83"/>
      <c r="P7" s="82" t="s">
        <v>87</v>
      </c>
      <c r="Q7" s="85">
        <v>28350</v>
      </c>
    </row>
    <row r="8" spans="2:20" s="8" customFormat="1" x14ac:dyDescent="0.15">
      <c r="B8" s="21"/>
      <c r="C8" s="78" t="s">
        <v>8</v>
      </c>
      <c r="D8" s="80" t="s">
        <v>40</v>
      </c>
      <c r="E8" s="81">
        <v>53300</v>
      </c>
      <c r="F8" s="82" t="s">
        <v>86</v>
      </c>
      <c r="G8" s="81">
        <v>525000</v>
      </c>
      <c r="H8" s="82" t="s">
        <v>10</v>
      </c>
      <c r="I8" s="81">
        <v>2565000</v>
      </c>
      <c r="J8" s="82"/>
      <c r="K8" s="81"/>
      <c r="L8" s="82"/>
      <c r="M8" s="81"/>
      <c r="N8" s="83"/>
      <c r="O8" s="83"/>
      <c r="P8" s="82" t="s">
        <v>19</v>
      </c>
      <c r="Q8" s="85">
        <v>100000</v>
      </c>
    </row>
    <row r="9" spans="2:20" s="8" customFormat="1" x14ac:dyDescent="0.15">
      <c r="B9" s="21"/>
      <c r="C9" s="78"/>
      <c r="D9" s="80"/>
      <c r="E9" s="81"/>
      <c r="F9" s="82" t="s">
        <v>24</v>
      </c>
      <c r="G9" s="81">
        <v>3150000</v>
      </c>
      <c r="H9" s="82"/>
      <c r="I9" s="81"/>
      <c r="J9" s="82"/>
      <c r="K9" s="81"/>
      <c r="L9" s="82"/>
      <c r="M9" s="81"/>
      <c r="N9" s="83"/>
      <c r="O9" s="83"/>
      <c r="P9" s="82"/>
      <c r="Q9" s="85"/>
    </row>
    <row r="10" spans="2:20" s="8" customFormat="1" x14ac:dyDescent="0.15">
      <c r="B10" s="21"/>
      <c r="C10" s="78" t="s">
        <v>11</v>
      </c>
      <c r="D10" s="80"/>
      <c r="E10" s="81"/>
      <c r="F10" s="82"/>
      <c r="G10" s="81"/>
      <c r="H10" s="82"/>
      <c r="I10" s="81"/>
      <c r="J10" s="82"/>
      <c r="K10" s="81"/>
      <c r="L10" s="82"/>
      <c r="M10" s="81"/>
      <c r="N10" s="83"/>
      <c r="O10" s="83"/>
      <c r="P10" s="82" t="s">
        <v>95</v>
      </c>
      <c r="Q10" s="85"/>
    </row>
    <row r="11" spans="2:20" s="8" customFormat="1" ht="14.25" thickBot="1" x14ac:dyDescent="0.2">
      <c r="B11" s="24"/>
      <c r="C11" s="86"/>
      <c r="D11" s="87"/>
      <c r="E11" s="88"/>
      <c r="F11" s="89"/>
      <c r="G11" s="88"/>
      <c r="H11" s="89"/>
      <c r="I11" s="88"/>
      <c r="J11" s="89"/>
      <c r="K11" s="88"/>
      <c r="L11" s="89"/>
      <c r="M11" s="88"/>
      <c r="N11" s="90"/>
      <c r="O11" s="90"/>
      <c r="P11" s="89"/>
      <c r="Q11" s="91"/>
    </row>
    <row r="12" spans="2:20" s="8" customFormat="1" ht="14.25" thickTop="1" x14ac:dyDescent="0.15">
      <c r="B12" s="21" t="s">
        <v>35</v>
      </c>
      <c r="C12" s="4"/>
      <c r="D12" s="69"/>
      <c r="E12" s="10">
        <f>SUM(E3:E11)</f>
        <v>365000</v>
      </c>
      <c r="F12" s="7"/>
      <c r="G12" s="10">
        <f>SUM(G3:G11)</f>
        <v>4177230</v>
      </c>
      <c r="H12" s="7"/>
      <c r="I12" s="10">
        <f>SUM(I3:I11)</f>
        <v>2565000</v>
      </c>
      <c r="J12" s="7"/>
      <c r="K12" s="10">
        <f>SUM(K3:K11)</f>
        <v>0</v>
      </c>
      <c r="L12" s="7"/>
      <c r="M12" s="10">
        <f>SUM(M3:M11)</f>
        <v>0</v>
      </c>
      <c r="N12" s="3"/>
      <c r="O12" s="10">
        <f>SUM(O3:O11)</f>
        <v>0</v>
      </c>
      <c r="P12" s="7"/>
      <c r="Q12" s="22">
        <f>SUM(Q3:Q11)</f>
        <v>128350</v>
      </c>
    </row>
    <row r="13" spans="2:20" s="8" customFormat="1" ht="14.25" thickBot="1" x14ac:dyDescent="0.2">
      <c r="B13" s="24" t="s">
        <v>43</v>
      </c>
      <c r="C13" s="12"/>
      <c r="D13" s="13"/>
      <c r="E13" s="68">
        <f>資金繰り予定表!D5</f>
        <v>6100000</v>
      </c>
      <c r="F13" s="15"/>
      <c r="G13" s="68">
        <f>資金繰り予定表!F5</f>
        <v>0</v>
      </c>
      <c r="H13" s="15"/>
      <c r="I13" s="68">
        <f>資金繰り予定表!H5</f>
        <v>0</v>
      </c>
      <c r="J13" s="15"/>
      <c r="K13" s="68">
        <f>資金繰り予定表!J5</f>
        <v>0</v>
      </c>
      <c r="L13" s="15"/>
      <c r="M13" s="68">
        <f>資金繰り予定表!L5</f>
        <v>50000</v>
      </c>
      <c r="N13" s="16"/>
      <c r="O13" s="68">
        <f>資金繰り予定表!N5</f>
        <v>0</v>
      </c>
      <c r="P13" s="15"/>
      <c r="Q13" s="25"/>
    </row>
    <row r="14" spans="2:20" s="8" customFormat="1" ht="15" thickTop="1" thickBot="1" x14ac:dyDescent="0.2">
      <c r="B14" s="30" t="s">
        <v>34</v>
      </c>
      <c r="C14" s="33"/>
      <c r="D14" s="34"/>
      <c r="E14" s="35">
        <f>SUM(E12:E13)</f>
        <v>6465000</v>
      </c>
      <c r="F14" s="36"/>
      <c r="G14" s="35">
        <f>SUM(G12:G13)</f>
        <v>4177230</v>
      </c>
      <c r="H14" s="36"/>
      <c r="I14" s="35">
        <f>SUM(I12:I13)</f>
        <v>2565000</v>
      </c>
      <c r="J14" s="36"/>
      <c r="K14" s="35">
        <f>SUM(K12:K13)</f>
        <v>0</v>
      </c>
      <c r="L14" s="36"/>
      <c r="M14" s="35">
        <f>SUM(M12:M13)</f>
        <v>50000</v>
      </c>
      <c r="N14" s="37"/>
      <c r="O14" s="35">
        <f>SUM(O12:O13)</f>
        <v>0</v>
      </c>
      <c r="P14" s="36"/>
      <c r="Q14" s="38">
        <f>SUM(Q12:Q13)</f>
        <v>128350</v>
      </c>
    </row>
    <row r="15" spans="2:20" x14ac:dyDescent="0.15">
      <c r="B15" s="21"/>
      <c r="C15" s="78" t="s">
        <v>5</v>
      </c>
      <c r="D15" s="80"/>
      <c r="E15" s="81"/>
      <c r="F15" s="82"/>
      <c r="G15" s="81"/>
      <c r="H15" s="82"/>
      <c r="I15" s="81"/>
      <c r="J15" s="82"/>
      <c r="K15" s="81"/>
      <c r="L15" s="82" t="s">
        <v>6</v>
      </c>
      <c r="M15" s="81">
        <v>119000</v>
      </c>
      <c r="N15" s="83"/>
      <c r="O15" s="83"/>
      <c r="P15" s="82"/>
      <c r="Q15" s="85"/>
      <c r="R15" s="8"/>
      <c r="S15" s="8"/>
      <c r="T15" s="8"/>
    </row>
    <row r="16" spans="2:20" x14ac:dyDescent="0.15">
      <c r="B16" s="21"/>
      <c r="C16" s="78"/>
      <c r="D16" s="80"/>
      <c r="E16" s="81"/>
      <c r="F16" s="82"/>
      <c r="G16" s="81"/>
      <c r="H16" s="82"/>
      <c r="I16" s="81"/>
      <c r="J16" s="82"/>
      <c r="K16" s="81"/>
      <c r="L16" s="82" t="s">
        <v>15</v>
      </c>
      <c r="M16" s="81">
        <v>11000</v>
      </c>
      <c r="N16" s="83"/>
      <c r="O16" s="83"/>
      <c r="P16" s="82"/>
      <c r="Q16" s="85"/>
      <c r="R16" s="8"/>
      <c r="S16" s="8"/>
      <c r="T16" s="8"/>
    </row>
    <row r="17" spans="1:20" x14ac:dyDescent="0.15">
      <c r="B17" s="23" t="s">
        <v>44</v>
      </c>
      <c r="C17" s="78"/>
      <c r="D17" s="80"/>
      <c r="E17" s="81"/>
      <c r="F17" s="82"/>
      <c r="G17" s="81"/>
      <c r="H17" s="82"/>
      <c r="I17" s="81"/>
      <c r="J17" s="82"/>
      <c r="K17" s="81"/>
      <c r="M17" s="81"/>
      <c r="N17" s="83"/>
      <c r="O17" s="83"/>
      <c r="P17" s="82"/>
      <c r="Q17" s="85"/>
      <c r="R17" s="8"/>
      <c r="S17" s="8"/>
      <c r="T17" s="8"/>
    </row>
    <row r="18" spans="1:20" x14ac:dyDescent="0.15">
      <c r="B18" s="21" t="s">
        <v>45</v>
      </c>
      <c r="C18" s="78" t="s">
        <v>96</v>
      </c>
      <c r="D18" s="80"/>
      <c r="E18" s="81"/>
      <c r="F18" s="82"/>
      <c r="G18" s="81"/>
      <c r="H18" s="82"/>
      <c r="I18" s="81"/>
      <c r="J18" s="82" t="s">
        <v>97</v>
      </c>
      <c r="K18" s="81">
        <v>5000</v>
      </c>
      <c r="L18" s="82"/>
      <c r="M18" s="81"/>
      <c r="N18" s="83"/>
      <c r="O18" s="83"/>
      <c r="P18" s="82"/>
      <c r="Q18" s="85"/>
      <c r="R18" s="8"/>
      <c r="S18" s="8"/>
      <c r="T18" s="8"/>
    </row>
    <row r="19" spans="1:20" x14ac:dyDescent="0.15">
      <c r="B19" s="21"/>
      <c r="C19" s="78"/>
      <c r="D19" s="80"/>
      <c r="E19" s="81"/>
      <c r="F19" s="82"/>
      <c r="G19" s="81"/>
      <c r="H19" s="82"/>
      <c r="I19" s="81"/>
      <c r="J19" s="82"/>
      <c r="K19" s="81"/>
      <c r="L19" s="82"/>
      <c r="M19" s="81"/>
      <c r="N19" s="83"/>
      <c r="O19" s="83"/>
      <c r="P19" s="82"/>
      <c r="Q19" s="85"/>
      <c r="R19" s="8"/>
      <c r="S19" s="8"/>
      <c r="T19" s="8"/>
    </row>
    <row r="20" spans="1:20" s="8" customFormat="1" ht="14.25" thickBot="1" x14ac:dyDescent="0.2">
      <c r="B20" s="24"/>
      <c r="C20" s="86"/>
      <c r="D20" s="87"/>
      <c r="E20" s="88"/>
      <c r="F20" s="89"/>
      <c r="G20" s="88"/>
      <c r="H20" s="89"/>
      <c r="I20" s="88"/>
      <c r="J20" s="89"/>
      <c r="K20" s="88"/>
      <c r="L20" s="89"/>
      <c r="M20" s="88"/>
      <c r="N20" s="90"/>
      <c r="O20" s="90"/>
      <c r="P20" s="89"/>
      <c r="Q20" s="91"/>
    </row>
    <row r="21" spans="1:20" s="8" customFormat="1" ht="14.25" thickTop="1" x14ac:dyDescent="0.15">
      <c r="B21" s="21" t="s">
        <v>35</v>
      </c>
      <c r="C21" s="4"/>
      <c r="D21" s="69"/>
      <c r="E21" s="10">
        <f>SUM(E15:E20)</f>
        <v>0</v>
      </c>
      <c r="F21" s="7"/>
      <c r="G21" s="10">
        <f>SUM(G15:G20)</f>
        <v>0</v>
      </c>
      <c r="H21" s="7"/>
      <c r="I21" s="10">
        <f>SUM(I15:I20)</f>
        <v>0</v>
      </c>
      <c r="J21" s="7"/>
      <c r="K21" s="10">
        <f>SUM(K15:K20)</f>
        <v>5000</v>
      </c>
      <c r="L21" s="7"/>
      <c r="M21" s="10">
        <f>SUM(M15:M20)</f>
        <v>130000</v>
      </c>
      <c r="N21" s="3"/>
      <c r="O21" s="10">
        <f>SUM(O15:O20)</f>
        <v>0</v>
      </c>
      <c r="P21" s="7"/>
      <c r="Q21" s="22">
        <f>SUM(Q15:Q20)</f>
        <v>0</v>
      </c>
    </row>
    <row r="22" spans="1:20" s="8" customFormat="1" ht="14.25" thickBot="1" x14ac:dyDescent="0.2">
      <c r="B22" s="24" t="s">
        <v>43</v>
      </c>
      <c r="C22" s="12"/>
      <c r="D22" s="13"/>
      <c r="E22" s="68">
        <f>資金繰り予定表!D10</f>
        <v>100000</v>
      </c>
      <c r="F22" s="15"/>
      <c r="G22" s="68">
        <f>資金繰り予定表!F10</f>
        <v>0</v>
      </c>
      <c r="H22" s="15"/>
      <c r="I22" s="68">
        <f>資金繰り予定表!H10</f>
        <v>0</v>
      </c>
      <c r="J22" s="15"/>
      <c r="K22" s="68">
        <f>資金繰り予定表!J10</f>
        <v>0</v>
      </c>
      <c r="L22" s="15"/>
      <c r="M22" s="68">
        <f>資金繰り予定表!L10</f>
        <v>0</v>
      </c>
      <c r="N22" s="16"/>
      <c r="O22" s="68">
        <f>資金繰り予定表!N10</f>
        <v>0</v>
      </c>
      <c r="P22" s="15"/>
      <c r="Q22" s="25">
        <f>資金繰り予定表!P10</f>
        <v>0</v>
      </c>
    </row>
    <row r="23" spans="1:20" s="8" customFormat="1" ht="15" thickTop="1" thickBot="1" x14ac:dyDescent="0.2">
      <c r="B23" s="30" t="s">
        <v>34</v>
      </c>
      <c r="C23" s="33"/>
      <c r="D23" s="34"/>
      <c r="E23" s="35">
        <f>SUM(E21:E22)</f>
        <v>100000</v>
      </c>
      <c r="F23" s="36"/>
      <c r="G23" s="35">
        <f>SUM(G21:G22)</f>
        <v>0</v>
      </c>
      <c r="H23" s="36"/>
      <c r="I23" s="35">
        <f>SUM(I21:I22)</f>
        <v>0</v>
      </c>
      <c r="J23" s="36"/>
      <c r="K23" s="35">
        <f>SUM(K21:K22)</f>
        <v>5000</v>
      </c>
      <c r="L23" s="36"/>
      <c r="M23" s="35">
        <f>SUM(M21:M22)</f>
        <v>130000</v>
      </c>
      <c r="N23" s="37"/>
      <c r="O23" s="35">
        <f>SUM(O21:O22)</f>
        <v>0</v>
      </c>
      <c r="P23" s="36"/>
      <c r="Q23" s="38">
        <f>SUM(Q21:Q22)</f>
        <v>0</v>
      </c>
    </row>
    <row r="24" spans="1:20" s="8" customFormat="1" x14ac:dyDescent="0.15">
      <c r="B24" s="21"/>
      <c r="C24" s="78" t="s">
        <v>12</v>
      </c>
      <c r="D24" s="80"/>
      <c r="E24" s="81"/>
      <c r="F24" s="82"/>
      <c r="G24" s="81"/>
      <c r="H24" s="82"/>
      <c r="I24" s="81"/>
      <c r="J24" s="82"/>
      <c r="K24" s="81"/>
      <c r="L24" s="82"/>
      <c r="M24" s="81"/>
      <c r="N24" s="83"/>
      <c r="O24" s="83"/>
      <c r="P24" s="82" t="s">
        <v>6</v>
      </c>
      <c r="Q24" s="85">
        <v>255000</v>
      </c>
    </row>
    <row r="25" spans="1:20" s="8" customFormat="1" x14ac:dyDescent="0.15">
      <c r="B25" s="21"/>
      <c r="C25" s="78"/>
      <c r="D25" s="80"/>
      <c r="E25" s="81"/>
      <c r="F25" s="82"/>
      <c r="G25" s="81"/>
      <c r="H25" s="82"/>
      <c r="I25" s="81"/>
      <c r="J25" s="82"/>
      <c r="K25" s="81"/>
      <c r="L25" s="82"/>
      <c r="M25" s="81"/>
      <c r="N25" s="83"/>
      <c r="O25" s="83"/>
      <c r="P25" s="82" t="s">
        <v>6</v>
      </c>
      <c r="Q25" s="85">
        <v>167000</v>
      </c>
    </row>
    <row r="26" spans="1:20" s="8" customFormat="1" x14ac:dyDescent="0.15">
      <c r="B26" s="21"/>
      <c r="C26" s="78"/>
      <c r="D26" s="80"/>
      <c r="E26" s="81"/>
      <c r="F26" s="82"/>
      <c r="G26" s="81"/>
      <c r="H26" s="82"/>
      <c r="I26" s="81"/>
      <c r="J26" s="82"/>
      <c r="K26" s="81"/>
      <c r="L26" s="82"/>
      <c r="M26" s="81"/>
      <c r="N26" s="83"/>
      <c r="O26" s="83"/>
      <c r="P26" s="82" t="s">
        <v>15</v>
      </c>
      <c r="Q26" s="85">
        <v>20000</v>
      </c>
    </row>
    <row r="27" spans="1:20" s="8" customFormat="1" x14ac:dyDescent="0.15">
      <c r="B27" s="23" t="s">
        <v>46</v>
      </c>
      <c r="C27" s="78" t="s">
        <v>16</v>
      </c>
      <c r="D27" s="80" t="s">
        <v>88</v>
      </c>
      <c r="E27" s="81">
        <v>56700</v>
      </c>
      <c r="F27" s="82"/>
      <c r="G27" s="81"/>
      <c r="H27" s="82"/>
      <c r="I27" s="81"/>
      <c r="J27" s="82"/>
      <c r="K27" s="81"/>
      <c r="L27" s="82" t="s">
        <v>17</v>
      </c>
      <c r="M27" s="81">
        <v>100000</v>
      </c>
      <c r="N27" s="83"/>
      <c r="O27" s="81"/>
      <c r="P27" s="92"/>
      <c r="Q27" s="85"/>
    </row>
    <row r="28" spans="1:20" s="8" customFormat="1" x14ac:dyDescent="0.15">
      <c r="A28" s="111"/>
      <c r="B28" s="9" t="s">
        <v>47</v>
      </c>
      <c r="C28" s="78" t="s">
        <v>7</v>
      </c>
      <c r="D28" s="80"/>
      <c r="E28" s="81"/>
      <c r="F28" s="82" t="s">
        <v>89</v>
      </c>
      <c r="G28" s="81">
        <v>62250</v>
      </c>
      <c r="H28" s="82"/>
      <c r="I28" s="81"/>
      <c r="J28" s="82"/>
      <c r="K28" s="81"/>
      <c r="L28" s="82"/>
      <c r="M28" s="81"/>
      <c r="N28" s="83"/>
      <c r="O28" s="83"/>
      <c r="P28" s="82"/>
      <c r="Q28" s="85"/>
    </row>
    <row r="29" spans="1:20" s="8" customFormat="1" x14ac:dyDescent="0.15">
      <c r="A29" s="111"/>
      <c r="C29" s="78" t="s">
        <v>4</v>
      </c>
      <c r="D29" s="80"/>
      <c r="E29" s="81"/>
      <c r="F29" s="82" t="s">
        <v>90</v>
      </c>
      <c r="G29" s="81">
        <v>45150</v>
      </c>
      <c r="H29" s="82"/>
      <c r="I29" s="81"/>
      <c r="J29" s="82"/>
      <c r="K29" s="81"/>
      <c r="L29" s="82" t="s">
        <v>93</v>
      </c>
      <c r="M29" s="81">
        <v>60600</v>
      </c>
      <c r="N29" s="83"/>
      <c r="O29" s="83"/>
      <c r="P29" s="82"/>
      <c r="Q29" s="85"/>
    </row>
    <row r="30" spans="1:20" s="8" customFormat="1" x14ac:dyDescent="0.15">
      <c r="A30" s="111"/>
      <c r="C30" s="78"/>
      <c r="D30" s="80"/>
      <c r="E30" s="81"/>
      <c r="F30" s="82" t="s">
        <v>91</v>
      </c>
      <c r="G30" s="81">
        <v>70300</v>
      </c>
      <c r="H30" s="82"/>
      <c r="I30" s="81"/>
      <c r="J30" s="82"/>
      <c r="K30" s="81"/>
      <c r="L30" s="82" t="s">
        <v>18</v>
      </c>
      <c r="M30" s="81">
        <v>50000</v>
      </c>
      <c r="N30" s="83"/>
      <c r="O30" s="83"/>
      <c r="P30" s="82"/>
      <c r="Q30" s="85"/>
    </row>
    <row r="31" spans="1:20" s="8" customFormat="1" x14ac:dyDescent="0.15">
      <c r="B31" s="21"/>
      <c r="C31" s="78"/>
      <c r="D31" s="80"/>
      <c r="E31" s="81"/>
      <c r="F31" s="82" t="s">
        <v>92</v>
      </c>
      <c r="G31" s="81">
        <v>30010</v>
      </c>
      <c r="H31" s="82"/>
      <c r="I31" s="81"/>
      <c r="J31" s="82"/>
      <c r="K31" s="81"/>
      <c r="L31" s="82"/>
      <c r="M31" s="81"/>
      <c r="N31" s="83"/>
      <c r="O31" s="83"/>
      <c r="P31" s="82"/>
      <c r="Q31" s="85"/>
    </row>
    <row r="32" spans="1:20" s="8" customFormat="1" ht="14.25" thickBot="1" x14ac:dyDescent="0.2">
      <c r="B32" s="24"/>
      <c r="C32" s="86"/>
      <c r="D32" s="87"/>
      <c r="E32" s="88"/>
      <c r="F32" s="89"/>
      <c r="G32" s="88"/>
      <c r="H32" s="89"/>
      <c r="I32" s="88"/>
      <c r="J32" s="89"/>
      <c r="K32" s="88"/>
      <c r="L32" s="89"/>
      <c r="M32" s="88"/>
      <c r="N32" s="90"/>
      <c r="O32" s="90"/>
      <c r="P32" s="89"/>
      <c r="Q32" s="91"/>
    </row>
    <row r="33" spans="2:20" s="8" customFormat="1" ht="14.25" thickTop="1" x14ac:dyDescent="0.15">
      <c r="B33" s="21" t="s">
        <v>35</v>
      </c>
      <c r="C33" s="4"/>
      <c r="D33" s="69"/>
      <c r="E33" s="10">
        <f>SUM(E24:E32)</f>
        <v>56700</v>
      </c>
      <c r="F33" s="7"/>
      <c r="G33" s="10">
        <f>SUM(G24:G32)</f>
        <v>207710</v>
      </c>
      <c r="H33" s="7"/>
      <c r="I33" s="10">
        <f>SUM(I24:I32)</f>
        <v>0</v>
      </c>
      <c r="J33" s="7"/>
      <c r="K33" s="10">
        <f>SUM(K24:K32)</f>
        <v>0</v>
      </c>
      <c r="L33" s="7"/>
      <c r="M33" s="10">
        <f>SUM(M24:M32)</f>
        <v>210600</v>
      </c>
      <c r="N33" s="3"/>
      <c r="O33" s="10">
        <f>SUM(O24:O32)</f>
        <v>0</v>
      </c>
      <c r="P33" s="7"/>
      <c r="Q33" s="76">
        <f>SUM(Q24:Q32)</f>
        <v>442000</v>
      </c>
    </row>
    <row r="34" spans="2:20" s="8" customFormat="1" ht="14.25" thickBot="1" x14ac:dyDescent="0.2">
      <c r="B34" s="24" t="s">
        <v>43</v>
      </c>
      <c r="C34" s="12"/>
      <c r="D34" s="13"/>
      <c r="E34" s="68">
        <f>資金繰り予定表!D15</f>
        <v>750000</v>
      </c>
      <c r="F34" s="15"/>
      <c r="G34" s="68">
        <f>資金繰り予定表!F15</f>
        <v>0</v>
      </c>
      <c r="H34" s="15"/>
      <c r="I34" s="68">
        <f>資金繰り予定表!H15</f>
        <v>0</v>
      </c>
      <c r="J34" s="15"/>
      <c r="K34" s="68">
        <f>資金繰り予定表!J15</f>
        <v>0</v>
      </c>
      <c r="L34" s="15"/>
      <c r="M34" s="68">
        <f>資金繰り予定表!L15</f>
        <v>0</v>
      </c>
      <c r="N34" s="16"/>
      <c r="O34" s="68">
        <f>資金繰り予定表!N15</f>
        <v>0</v>
      </c>
      <c r="P34" s="15"/>
      <c r="Q34" s="25">
        <f>資金繰り予定表!P15</f>
        <v>0</v>
      </c>
    </row>
    <row r="35" spans="2:20" s="8" customFormat="1" ht="15" thickTop="1" thickBot="1" x14ac:dyDescent="0.2">
      <c r="B35" s="30" t="s">
        <v>34</v>
      </c>
      <c r="C35" s="33"/>
      <c r="D35" s="34"/>
      <c r="E35" s="35">
        <f>SUM(E33:E34)</f>
        <v>806700</v>
      </c>
      <c r="F35" s="36"/>
      <c r="G35" s="35">
        <f>SUM(G33:G34)</f>
        <v>207710</v>
      </c>
      <c r="H35" s="36"/>
      <c r="I35" s="35">
        <f>SUM(I33:I34)</f>
        <v>0</v>
      </c>
      <c r="J35" s="36"/>
      <c r="K35" s="35">
        <f>SUM(K33:K34)</f>
        <v>0</v>
      </c>
      <c r="L35" s="36"/>
      <c r="M35" s="35">
        <f>SUM(M33:M34)</f>
        <v>210600</v>
      </c>
      <c r="N35" s="37"/>
      <c r="O35" s="35">
        <f>SUM(O33:O34)</f>
        <v>0</v>
      </c>
      <c r="P35" s="36"/>
      <c r="Q35" s="38">
        <f>SUM(Q33:Q34)</f>
        <v>442000</v>
      </c>
    </row>
    <row r="36" spans="2:20" x14ac:dyDescent="0.15">
      <c r="B36" s="21"/>
      <c r="C36" s="78" t="s">
        <v>2</v>
      </c>
      <c r="D36" s="80" t="s">
        <v>3</v>
      </c>
      <c r="E36" s="81">
        <v>5063000</v>
      </c>
      <c r="F36" s="82" t="s">
        <v>10</v>
      </c>
      <c r="G36" s="81">
        <v>682500</v>
      </c>
      <c r="H36" s="82" t="s">
        <v>10</v>
      </c>
      <c r="I36" s="81">
        <v>2730000</v>
      </c>
      <c r="J36" s="82"/>
      <c r="K36" s="81"/>
      <c r="L36" s="82"/>
      <c r="M36" s="81"/>
      <c r="N36" s="83" t="s">
        <v>98</v>
      </c>
      <c r="O36" s="83">
        <v>400000</v>
      </c>
      <c r="P36" s="82"/>
      <c r="Q36" s="85"/>
      <c r="R36" s="8"/>
      <c r="S36" s="8"/>
      <c r="T36" s="8"/>
    </row>
    <row r="37" spans="2:20" x14ac:dyDescent="0.15">
      <c r="B37" s="26"/>
      <c r="C37" s="79" t="s">
        <v>2</v>
      </c>
      <c r="D37" s="93" t="s">
        <v>40</v>
      </c>
      <c r="E37" s="94">
        <v>26300</v>
      </c>
      <c r="F37" s="95"/>
      <c r="G37" s="94"/>
      <c r="H37" s="95" t="s">
        <v>94</v>
      </c>
      <c r="I37" s="94">
        <v>52500</v>
      </c>
      <c r="J37" s="95"/>
      <c r="K37" s="94"/>
      <c r="L37" s="95"/>
      <c r="M37" s="94"/>
      <c r="N37" s="96"/>
      <c r="O37" s="96"/>
      <c r="P37" s="95"/>
      <c r="Q37" s="97"/>
    </row>
    <row r="38" spans="2:20" x14ac:dyDescent="0.15">
      <c r="B38" s="26" t="s">
        <v>33</v>
      </c>
      <c r="C38" s="79"/>
      <c r="D38" s="93"/>
      <c r="E38" s="94"/>
      <c r="F38" s="95"/>
      <c r="G38" s="94"/>
      <c r="H38" s="95" t="s">
        <v>9</v>
      </c>
      <c r="I38" s="94">
        <v>1215120</v>
      </c>
      <c r="J38" s="95"/>
      <c r="K38" s="94"/>
      <c r="L38" s="95"/>
      <c r="M38" s="94"/>
      <c r="N38" s="96"/>
      <c r="O38" s="96"/>
      <c r="P38" s="95"/>
      <c r="Q38" s="97"/>
    </row>
    <row r="39" spans="2:20" x14ac:dyDescent="0.15">
      <c r="B39" s="26"/>
      <c r="C39" s="79"/>
      <c r="D39" s="93"/>
      <c r="E39" s="98"/>
      <c r="F39" s="93"/>
      <c r="G39" s="98"/>
      <c r="H39" s="93"/>
      <c r="I39" s="98"/>
      <c r="J39" s="93"/>
      <c r="K39" s="98"/>
      <c r="L39" s="93"/>
      <c r="M39" s="98"/>
      <c r="N39" s="99"/>
      <c r="O39" s="99"/>
      <c r="P39" s="93"/>
      <c r="Q39" s="100"/>
    </row>
    <row r="40" spans="2:20" ht="14.25" thickBot="1" x14ac:dyDescent="0.2">
      <c r="B40" s="27"/>
      <c r="C40" s="101"/>
      <c r="D40" s="102"/>
      <c r="E40" s="103"/>
      <c r="F40" s="104"/>
      <c r="G40" s="103"/>
      <c r="H40" s="102"/>
      <c r="I40" s="103"/>
      <c r="J40" s="102"/>
      <c r="K40" s="103"/>
      <c r="L40" s="104"/>
      <c r="M40" s="103"/>
      <c r="N40" s="104"/>
      <c r="O40" s="103"/>
      <c r="P40" s="104"/>
      <c r="Q40" s="105"/>
    </row>
    <row r="41" spans="2:20" ht="14.25" thickTop="1" x14ac:dyDescent="0.15">
      <c r="B41" s="39" t="s">
        <v>35</v>
      </c>
      <c r="C41" s="42"/>
      <c r="D41" s="2"/>
      <c r="E41" s="44">
        <f>SUM(E36:E40)</f>
        <v>5089300</v>
      </c>
      <c r="F41" s="2"/>
      <c r="G41" s="45">
        <f>SUM(G36:G40)</f>
        <v>682500</v>
      </c>
      <c r="H41" s="2"/>
      <c r="I41" s="45">
        <f>SUM(I36:I40)</f>
        <v>3997620</v>
      </c>
      <c r="J41" s="2"/>
      <c r="K41" s="44">
        <f>SUM(K36:K40)</f>
        <v>0</v>
      </c>
      <c r="L41" s="2"/>
      <c r="M41" s="44">
        <f>SUM(M36:M40)</f>
        <v>0</v>
      </c>
      <c r="N41" s="2"/>
      <c r="O41" s="44">
        <f>SUM(O36:O40)</f>
        <v>400000</v>
      </c>
      <c r="P41" s="2"/>
      <c r="Q41" s="29">
        <f>SUM(Q36:Q40)</f>
        <v>0</v>
      </c>
    </row>
    <row r="42" spans="2:20" ht="14.25" thickBot="1" x14ac:dyDescent="0.2">
      <c r="B42" s="40" t="s">
        <v>43</v>
      </c>
      <c r="C42" s="18"/>
      <c r="D42" s="17"/>
      <c r="E42" s="19">
        <f>資金繰り予定表!D20</f>
        <v>9500000</v>
      </c>
      <c r="F42" s="17"/>
      <c r="G42" s="19">
        <f>資金繰り予定表!F20</f>
        <v>0</v>
      </c>
      <c r="H42" s="17"/>
      <c r="I42" s="19">
        <f>資金繰り予定表!H20</f>
        <v>0</v>
      </c>
      <c r="J42" s="17"/>
      <c r="K42" s="19">
        <f>資金繰り予定表!J20</f>
        <v>0</v>
      </c>
      <c r="L42" s="17"/>
      <c r="M42" s="19">
        <f>資金繰り予定表!L20</f>
        <v>0</v>
      </c>
      <c r="N42" s="17"/>
      <c r="O42" s="19">
        <f>資金繰り予定表!N20</f>
        <v>0</v>
      </c>
      <c r="P42" s="17"/>
      <c r="Q42" s="28">
        <f>資金繰り予定表!P20</f>
        <v>0</v>
      </c>
    </row>
    <row r="43" spans="2:20" ht="13.5" customHeight="1" thickTop="1" thickBot="1" x14ac:dyDescent="0.2">
      <c r="B43" s="41" t="s">
        <v>34</v>
      </c>
      <c r="C43" s="43"/>
      <c r="D43" s="20"/>
      <c r="E43" s="49">
        <f>SUM(E41:E42)</f>
        <v>14589300</v>
      </c>
      <c r="F43" s="20"/>
      <c r="G43" s="49">
        <f>SUM(G41:G42)</f>
        <v>682500</v>
      </c>
      <c r="H43" s="20"/>
      <c r="I43" s="49">
        <f>SUM(I41:I42)</f>
        <v>3997620</v>
      </c>
      <c r="J43" s="20"/>
      <c r="K43" s="49">
        <f>SUM(K41:K42)</f>
        <v>0</v>
      </c>
      <c r="L43" s="20"/>
      <c r="M43" s="49">
        <f>SUM(M41:M42)</f>
        <v>0</v>
      </c>
      <c r="N43" s="20"/>
      <c r="O43" s="49">
        <f>SUM(O41:O42)</f>
        <v>400000</v>
      </c>
      <c r="P43" s="20"/>
      <c r="Q43" s="63">
        <f>SUM(Q41:Q42)</f>
        <v>0</v>
      </c>
    </row>
    <row r="44" spans="2:20" ht="14.25" thickBot="1" x14ac:dyDescent="0.2">
      <c r="B44" s="48" t="s">
        <v>38</v>
      </c>
      <c r="C44" s="32"/>
      <c r="D44" s="112">
        <f>E14+E23+E35+E43</f>
        <v>21961000</v>
      </c>
      <c r="E44" s="113"/>
      <c r="F44" s="112">
        <f>G14+G23+G35+G43</f>
        <v>5067440</v>
      </c>
      <c r="G44" s="113"/>
      <c r="H44" s="112">
        <f>I14+I23+I35+I43</f>
        <v>6562620</v>
      </c>
      <c r="I44" s="113"/>
      <c r="J44" s="112">
        <f>K14+K23+K35+K43</f>
        <v>5000</v>
      </c>
      <c r="K44" s="113"/>
      <c r="L44" s="112">
        <f>M14+M23+M35+M43</f>
        <v>390600</v>
      </c>
      <c r="M44" s="113"/>
      <c r="N44" s="112">
        <f>O14+O23+O35+O43</f>
        <v>400000</v>
      </c>
      <c r="O44" s="113"/>
      <c r="P44" s="112">
        <f>Q14+Q23+Q35+Q43</f>
        <v>570350</v>
      </c>
      <c r="Q44" s="114"/>
    </row>
    <row r="46" spans="2:20" x14ac:dyDescent="0.15">
      <c r="E46" s="2"/>
    </row>
  </sheetData>
  <mergeCells count="14">
    <mergeCell ref="P2:Q2"/>
    <mergeCell ref="N2:O2"/>
    <mergeCell ref="D2:E2"/>
    <mergeCell ref="F2:G2"/>
    <mergeCell ref="H2:I2"/>
    <mergeCell ref="J2:K2"/>
    <mergeCell ref="L2:M2"/>
    <mergeCell ref="N44:O44"/>
    <mergeCell ref="P44:Q44"/>
    <mergeCell ref="D44:E44"/>
    <mergeCell ref="F44:G44"/>
    <mergeCell ref="H44:I44"/>
    <mergeCell ref="J44:K44"/>
    <mergeCell ref="L44:M44"/>
  </mergeCells>
  <phoneticPr fontId="2"/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topLeftCell="A11" zoomScale="70" zoomScaleNormal="70" workbookViewId="0">
      <selection activeCell="E29" sqref="E29"/>
    </sheetView>
  </sheetViews>
  <sheetFormatPr defaultRowHeight="13.5" x14ac:dyDescent="0.15"/>
  <cols>
    <col min="1" max="1" width="4" customWidth="1"/>
    <col min="2" max="2" width="8.5" customWidth="1"/>
    <col min="3" max="3" width="5.5" customWidth="1"/>
    <col min="5" max="5" width="9.25" bestFit="1" customWidth="1"/>
    <col min="9" max="9" width="9.25" bestFit="1" customWidth="1"/>
  </cols>
  <sheetData>
    <row r="1" spans="2:19" ht="14.25" thickBot="1" x14ac:dyDescent="0.2">
      <c r="B1" s="50"/>
      <c r="C1" s="50" t="s">
        <v>26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19" ht="14.25" thickBot="1" x14ac:dyDescent="0.2">
      <c r="B2" s="31"/>
      <c r="C2" s="32"/>
      <c r="D2" s="115" t="s">
        <v>54</v>
      </c>
      <c r="E2" s="117"/>
      <c r="F2" s="115" t="s">
        <v>55</v>
      </c>
      <c r="G2" s="117"/>
      <c r="H2" s="115" t="s">
        <v>56</v>
      </c>
      <c r="I2" s="117"/>
      <c r="J2" s="115" t="s">
        <v>57</v>
      </c>
      <c r="K2" s="117"/>
      <c r="L2" s="115" t="s">
        <v>58</v>
      </c>
      <c r="M2" s="117"/>
      <c r="N2" s="115" t="s">
        <v>59</v>
      </c>
      <c r="O2" s="117"/>
      <c r="P2" s="115" t="s">
        <v>60</v>
      </c>
      <c r="Q2" s="116"/>
    </row>
    <row r="3" spans="2:19" x14ac:dyDescent="0.15">
      <c r="B3" s="26"/>
      <c r="C3" s="78" t="s">
        <v>23</v>
      </c>
      <c r="D3" s="80" t="s">
        <v>62</v>
      </c>
      <c r="E3" s="81">
        <v>262500</v>
      </c>
      <c r="F3" s="82"/>
      <c r="G3" s="81"/>
      <c r="H3" s="82"/>
      <c r="I3" s="81"/>
      <c r="J3" s="82"/>
      <c r="K3" s="81"/>
      <c r="L3" s="82"/>
      <c r="M3" s="81"/>
      <c r="N3" s="83"/>
      <c r="O3" s="83"/>
      <c r="P3" s="82"/>
      <c r="Q3" s="85"/>
      <c r="R3" s="8"/>
    </row>
    <row r="4" spans="2:19" x14ac:dyDescent="0.15">
      <c r="B4" s="26" t="s">
        <v>48</v>
      </c>
      <c r="C4" s="78"/>
      <c r="D4" s="80"/>
      <c r="E4" s="81"/>
      <c r="F4" s="82"/>
      <c r="G4" s="81"/>
      <c r="H4" s="82"/>
      <c r="I4" s="81"/>
      <c r="J4" s="82"/>
      <c r="K4" s="81"/>
      <c r="L4" s="82"/>
      <c r="M4" s="81"/>
      <c r="N4" s="83"/>
      <c r="O4" s="83"/>
      <c r="P4" s="82"/>
      <c r="Q4" s="85"/>
      <c r="R4" s="8"/>
    </row>
    <row r="5" spans="2:19" x14ac:dyDescent="0.15">
      <c r="B5" s="23" t="s">
        <v>49</v>
      </c>
      <c r="C5" s="78"/>
      <c r="D5" s="80"/>
      <c r="E5" s="81"/>
      <c r="F5" s="82"/>
      <c r="G5" s="81"/>
      <c r="H5" s="82"/>
      <c r="I5" s="81"/>
      <c r="J5" s="82"/>
      <c r="K5" s="81"/>
      <c r="L5" s="82"/>
      <c r="M5" s="81"/>
      <c r="N5" s="83"/>
      <c r="O5" s="83"/>
      <c r="P5" s="82"/>
      <c r="Q5" s="85"/>
      <c r="R5" s="9"/>
      <c r="S5" s="2"/>
    </row>
    <row r="6" spans="2:19" ht="14.25" thickBot="1" x14ac:dyDescent="0.2">
      <c r="B6" s="27"/>
      <c r="C6" s="86"/>
      <c r="D6" s="87"/>
      <c r="E6" s="88"/>
      <c r="F6" s="89"/>
      <c r="G6" s="88"/>
      <c r="H6" s="89"/>
      <c r="I6" s="88"/>
      <c r="J6" s="89"/>
      <c r="K6" s="88"/>
      <c r="L6" s="89"/>
      <c r="M6" s="88"/>
      <c r="N6" s="90"/>
      <c r="O6" s="90"/>
      <c r="P6" s="89"/>
      <c r="Q6" s="91"/>
      <c r="R6" s="8"/>
    </row>
    <row r="7" spans="2:19" ht="14.25" thickTop="1" x14ac:dyDescent="0.15">
      <c r="B7" s="21" t="s">
        <v>35</v>
      </c>
      <c r="C7" s="4"/>
      <c r="D7" s="5"/>
      <c r="E7" s="6">
        <f>SUM(E3:E6)</f>
        <v>262500</v>
      </c>
      <c r="F7" s="7"/>
      <c r="G7" s="10">
        <f>SUM(G3:G6)</f>
        <v>0</v>
      </c>
      <c r="H7" s="7"/>
      <c r="I7" s="10">
        <f>SUM(I3:I6)</f>
        <v>0</v>
      </c>
      <c r="J7" s="7"/>
      <c r="K7" s="10">
        <f>SUM(K3:K6)</f>
        <v>0</v>
      </c>
      <c r="L7" s="7"/>
      <c r="M7" s="10">
        <f>SUM(M3:M6)</f>
        <v>0</v>
      </c>
      <c r="N7" s="3"/>
      <c r="O7" s="10">
        <f>SUM(O3:O6)</f>
        <v>0</v>
      </c>
      <c r="P7" s="7"/>
      <c r="Q7" s="22">
        <f>SUM(Q3:Q6)</f>
        <v>0</v>
      </c>
      <c r="R7" s="8"/>
    </row>
    <row r="8" spans="2:19" ht="14.25" thickBot="1" x14ac:dyDescent="0.2">
      <c r="B8" s="24" t="s">
        <v>50</v>
      </c>
      <c r="C8" s="12"/>
      <c r="D8" s="13"/>
      <c r="E8" s="14">
        <f>資金繰り予定表!D6</f>
        <v>0</v>
      </c>
      <c r="F8" s="15"/>
      <c r="G8" s="68">
        <f>資金繰り予定表!F6</f>
        <v>3900000</v>
      </c>
      <c r="H8" s="15"/>
      <c r="I8" s="68">
        <f>資金繰り予定表!H6</f>
        <v>2300000</v>
      </c>
      <c r="J8" s="15"/>
      <c r="K8" s="68">
        <f>資金繰り予定表!J6</f>
        <v>0</v>
      </c>
      <c r="L8" s="15"/>
      <c r="M8" s="68">
        <f>資金繰り予定表!L6</f>
        <v>0</v>
      </c>
      <c r="N8" s="16"/>
      <c r="O8" s="68">
        <f>資金繰り予定表!N6</f>
        <v>0</v>
      </c>
      <c r="P8" s="15"/>
      <c r="Q8" s="25">
        <f>資金繰り予定表!P6</f>
        <v>0</v>
      </c>
      <c r="R8" s="8"/>
    </row>
    <row r="9" spans="2:19" ht="15" thickTop="1" thickBot="1" x14ac:dyDescent="0.2">
      <c r="B9" s="47" t="s">
        <v>34</v>
      </c>
      <c r="C9" s="52"/>
      <c r="D9" s="53"/>
      <c r="E9" s="54">
        <f>SUM(E7:E8)</f>
        <v>262500</v>
      </c>
      <c r="F9" s="55"/>
      <c r="G9" s="54">
        <f>SUM(G7:G8)</f>
        <v>3900000</v>
      </c>
      <c r="H9" s="55"/>
      <c r="I9" s="54">
        <f>SUM(I7:I8)</f>
        <v>2300000</v>
      </c>
      <c r="J9" s="55"/>
      <c r="K9" s="54">
        <f>SUM(K7:K8)</f>
        <v>0</v>
      </c>
      <c r="L9" s="55"/>
      <c r="M9" s="54">
        <f>SUM(M7:M8)</f>
        <v>0</v>
      </c>
      <c r="N9" s="56"/>
      <c r="O9" s="54">
        <f>SUM(O7:O8)</f>
        <v>0</v>
      </c>
      <c r="P9" s="55"/>
      <c r="Q9" s="57">
        <f>SUM(Q7:Q8)</f>
        <v>0</v>
      </c>
      <c r="R9" s="8"/>
    </row>
    <row r="10" spans="2:19" x14ac:dyDescent="0.15">
      <c r="B10" s="26"/>
      <c r="C10" s="78" t="s">
        <v>22</v>
      </c>
      <c r="D10" s="80" t="s">
        <v>63</v>
      </c>
      <c r="E10" s="81">
        <v>525000</v>
      </c>
      <c r="F10" s="82"/>
      <c r="G10" s="81"/>
      <c r="H10" s="82"/>
      <c r="I10" s="81"/>
      <c r="J10" s="82"/>
      <c r="K10" s="81"/>
      <c r="L10" s="82"/>
      <c r="M10" s="81"/>
      <c r="N10" s="83"/>
      <c r="O10" s="83"/>
      <c r="P10" s="82" t="s">
        <v>79</v>
      </c>
      <c r="Q10" s="85"/>
    </row>
    <row r="11" spans="2:19" x14ac:dyDescent="0.15">
      <c r="B11" s="26"/>
      <c r="C11" s="78"/>
      <c r="D11" s="80" t="s">
        <v>64</v>
      </c>
      <c r="E11" s="81">
        <v>1050000</v>
      </c>
      <c r="F11" s="82"/>
      <c r="G11" s="81"/>
      <c r="H11" s="82"/>
      <c r="I11" s="81"/>
      <c r="J11" s="82"/>
      <c r="K11" s="81"/>
      <c r="L11" s="82"/>
      <c r="M11" s="81"/>
      <c r="N11" s="83"/>
      <c r="O11" s="83"/>
      <c r="P11" s="82"/>
      <c r="Q11" s="85"/>
    </row>
    <row r="12" spans="2:19" x14ac:dyDescent="0.15">
      <c r="B12" s="23" t="s">
        <v>44</v>
      </c>
      <c r="C12" s="78"/>
      <c r="D12" s="80" t="s">
        <v>65</v>
      </c>
      <c r="E12" s="81">
        <v>2100000</v>
      </c>
      <c r="F12" s="82"/>
      <c r="G12" s="81"/>
      <c r="H12" s="82"/>
      <c r="I12" s="81"/>
      <c r="J12" s="82"/>
      <c r="K12" s="81"/>
      <c r="L12" s="82"/>
      <c r="M12" s="81"/>
      <c r="N12" s="83"/>
      <c r="O12" s="83"/>
      <c r="P12" s="82"/>
      <c r="Q12" s="85"/>
      <c r="R12" s="8"/>
    </row>
    <row r="13" spans="2:19" x14ac:dyDescent="0.15">
      <c r="B13" s="26" t="s">
        <v>45</v>
      </c>
      <c r="C13" s="78"/>
      <c r="D13" s="80" t="s">
        <v>66</v>
      </c>
      <c r="E13" s="81">
        <v>420000</v>
      </c>
      <c r="F13" s="82"/>
      <c r="G13" s="81"/>
      <c r="H13" s="82"/>
      <c r="I13" s="81"/>
      <c r="J13" s="82"/>
      <c r="K13" s="81"/>
      <c r="L13" s="82"/>
      <c r="M13" s="81"/>
      <c r="N13" s="83"/>
      <c r="O13" s="83"/>
      <c r="P13" s="82"/>
      <c r="Q13" s="85"/>
      <c r="R13" s="8"/>
    </row>
    <row r="14" spans="2:19" x14ac:dyDescent="0.15">
      <c r="B14" s="26"/>
      <c r="C14" s="78"/>
      <c r="D14" s="80"/>
      <c r="E14" s="81"/>
      <c r="F14" s="82"/>
      <c r="G14" s="81"/>
      <c r="H14" s="82"/>
      <c r="I14" s="81"/>
      <c r="J14" s="82"/>
      <c r="K14" s="81"/>
      <c r="L14" s="82"/>
      <c r="M14" s="81"/>
      <c r="N14" s="83"/>
      <c r="O14" s="83"/>
      <c r="P14" s="82"/>
      <c r="Q14" s="85"/>
    </row>
    <row r="15" spans="2:19" x14ac:dyDescent="0.15">
      <c r="B15" s="26"/>
      <c r="C15" s="78" t="s">
        <v>21</v>
      </c>
      <c r="D15" s="108" t="s">
        <v>67</v>
      </c>
      <c r="E15" s="81"/>
      <c r="F15" s="82"/>
      <c r="G15" s="81"/>
      <c r="H15" s="82"/>
      <c r="I15" s="81"/>
      <c r="J15" s="82"/>
      <c r="K15" s="81"/>
      <c r="L15" s="82"/>
      <c r="M15" s="81"/>
      <c r="N15" s="83"/>
      <c r="O15" s="83"/>
      <c r="P15" s="82"/>
      <c r="Q15" s="85"/>
    </row>
    <row r="16" spans="2:19" x14ac:dyDescent="0.15">
      <c r="B16" s="26"/>
      <c r="C16" s="78"/>
      <c r="D16" s="80"/>
      <c r="E16" s="81"/>
      <c r="F16" s="82"/>
      <c r="G16" s="81"/>
      <c r="H16" s="82"/>
      <c r="I16" s="81"/>
      <c r="J16" s="82"/>
      <c r="K16" s="81"/>
      <c r="L16" s="82"/>
      <c r="M16" s="81"/>
      <c r="N16" s="83"/>
      <c r="O16" s="83"/>
      <c r="P16" s="82"/>
      <c r="Q16" s="85"/>
    </row>
    <row r="17" spans="2:19" ht="14.25" thickBot="1" x14ac:dyDescent="0.2">
      <c r="B17" s="27"/>
      <c r="C17" s="86"/>
      <c r="D17" s="110"/>
      <c r="E17" s="88"/>
      <c r="F17" s="89"/>
      <c r="G17" s="88"/>
      <c r="H17" s="89"/>
      <c r="I17" s="88"/>
      <c r="J17" s="89"/>
      <c r="K17" s="88"/>
      <c r="L17" s="89"/>
      <c r="M17" s="88"/>
      <c r="N17" s="90"/>
      <c r="O17" s="90"/>
      <c r="P17" s="89"/>
      <c r="Q17" s="91"/>
    </row>
    <row r="18" spans="2:19" ht="14.25" thickTop="1" x14ac:dyDescent="0.15">
      <c r="B18" s="21" t="s">
        <v>35</v>
      </c>
      <c r="C18" s="4"/>
      <c r="D18" s="5"/>
      <c r="E18" s="6">
        <f>SUM(E10:E17)</f>
        <v>4095000</v>
      </c>
      <c r="F18" s="7"/>
      <c r="G18" s="6">
        <f>SUM(G10:G17)</f>
        <v>0</v>
      </c>
      <c r="H18" s="7"/>
      <c r="I18" s="6">
        <f>SUM(I10:I17)</f>
        <v>0</v>
      </c>
      <c r="J18" s="7"/>
      <c r="K18" s="6">
        <f>SUM(K10:K17)</f>
        <v>0</v>
      </c>
      <c r="L18" s="7"/>
      <c r="M18" s="6">
        <f>SUM(M10:M17)</f>
        <v>0</v>
      </c>
      <c r="N18" s="3"/>
      <c r="O18" s="6">
        <f>SUM(O10:O17)</f>
        <v>0</v>
      </c>
      <c r="P18" s="7"/>
      <c r="Q18" s="22">
        <f>SUM(Q10:Q17)</f>
        <v>0</v>
      </c>
    </row>
    <row r="19" spans="2:19" ht="14.25" thickBot="1" x14ac:dyDescent="0.2">
      <c r="B19" s="24" t="s">
        <v>50</v>
      </c>
      <c r="C19" s="12"/>
      <c r="D19" s="13"/>
      <c r="E19" s="14">
        <f>資金繰り予定表!D16</f>
        <v>0</v>
      </c>
      <c r="F19" s="15"/>
      <c r="G19" s="68">
        <f>資金繰り予定表!F16</f>
        <v>250000</v>
      </c>
      <c r="H19" s="15"/>
      <c r="I19" s="68">
        <f>資金繰り予定表!H16</f>
        <v>0</v>
      </c>
      <c r="J19" s="15"/>
      <c r="K19" s="68">
        <f>資金繰り予定表!J16</f>
        <v>0</v>
      </c>
      <c r="L19" s="15"/>
      <c r="M19" s="68">
        <f>資金繰り予定表!L16</f>
        <v>0</v>
      </c>
      <c r="N19" s="16"/>
      <c r="O19" s="68">
        <f>資金繰り予定表!N16</f>
        <v>0</v>
      </c>
      <c r="P19" s="15"/>
      <c r="Q19" s="25">
        <f>資金繰り予定表!P16</f>
        <v>500000</v>
      </c>
    </row>
    <row r="20" spans="2:19" ht="15" thickTop="1" thickBot="1" x14ac:dyDescent="0.2">
      <c r="B20" s="47" t="s">
        <v>34</v>
      </c>
      <c r="C20" s="52"/>
      <c r="D20" s="53"/>
      <c r="E20" s="54">
        <f>SUM(E18:E19)</f>
        <v>4095000</v>
      </c>
      <c r="F20" s="55"/>
      <c r="G20" s="54">
        <f>SUM(G18:G19)</f>
        <v>250000</v>
      </c>
      <c r="H20" s="55"/>
      <c r="I20" s="54">
        <f>SUM(I18:I19)</f>
        <v>0</v>
      </c>
      <c r="J20" s="55"/>
      <c r="K20" s="54">
        <f>SUM(K18:K19)</f>
        <v>0</v>
      </c>
      <c r="L20" s="55"/>
      <c r="M20" s="54">
        <f>SUM(M18:M19)</f>
        <v>0</v>
      </c>
      <c r="N20" s="56"/>
      <c r="O20" s="54">
        <f>SUM(O18:O19)</f>
        <v>0</v>
      </c>
      <c r="P20" s="55"/>
      <c r="Q20" s="57">
        <f>SUM(Q18:Q19)</f>
        <v>500000</v>
      </c>
    </row>
    <row r="21" spans="2:19" x14ac:dyDescent="0.15">
      <c r="B21" s="26"/>
      <c r="C21" s="78" t="s">
        <v>20</v>
      </c>
      <c r="D21" s="80" t="s">
        <v>68</v>
      </c>
      <c r="E21" s="81">
        <v>1575000</v>
      </c>
      <c r="F21" s="82"/>
      <c r="G21" s="81"/>
      <c r="H21" s="82"/>
      <c r="I21" s="81"/>
      <c r="J21" s="82"/>
      <c r="K21" s="81"/>
      <c r="L21" s="109" t="s">
        <v>71</v>
      </c>
      <c r="M21" s="81">
        <v>630000</v>
      </c>
      <c r="N21" s="83"/>
      <c r="O21" s="83"/>
      <c r="P21" s="82"/>
      <c r="Q21" s="85"/>
      <c r="R21" s="8"/>
      <c r="S21" s="8"/>
    </row>
    <row r="22" spans="2:19" x14ac:dyDescent="0.15">
      <c r="B22" s="26"/>
      <c r="C22" s="78"/>
      <c r="D22" s="80" t="s">
        <v>69</v>
      </c>
      <c r="E22" s="81">
        <v>262500</v>
      </c>
      <c r="F22" s="82"/>
      <c r="G22" s="81"/>
      <c r="H22" s="82"/>
      <c r="I22" s="81"/>
      <c r="J22" s="82"/>
      <c r="K22" s="81"/>
      <c r="L22" s="109" t="s">
        <v>72</v>
      </c>
      <c r="M22" s="81">
        <v>735000</v>
      </c>
      <c r="N22" s="83"/>
      <c r="O22" s="83"/>
      <c r="P22" s="82"/>
      <c r="Q22" s="85"/>
      <c r="R22" s="8"/>
      <c r="S22" s="8"/>
    </row>
    <row r="23" spans="2:19" x14ac:dyDescent="0.15">
      <c r="B23" s="26"/>
      <c r="C23" s="78"/>
      <c r="D23" s="80" t="s">
        <v>70</v>
      </c>
      <c r="E23" s="81"/>
      <c r="F23" s="82"/>
      <c r="G23" s="81"/>
      <c r="H23" s="82"/>
      <c r="I23" s="81"/>
      <c r="J23" s="82"/>
      <c r="K23" s="81"/>
      <c r="L23" s="82"/>
      <c r="M23" s="81"/>
      <c r="N23" s="83"/>
      <c r="O23" s="83"/>
      <c r="P23" s="82"/>
      <c r="Q23" s="85"/>
      <c r="R23" s="8"/>
      <c r="S23" s="8"/>
    </row>
    <row r="24" spans="2:19" x14ac:dyDescent="0.15">
      <c r="B24" s="26"/>
      <c r="C24" s="78"/>
      <c r="D24" s="80"/>
      <c r="E24" s="81"/>
      <c r="F24" s="82"/>
      <c r="G24" s="81"/>
      <c r="H24" s="82"/>
      <c r="I24" s="81"/>
      <c r="J24" s="82"/>
      <c r="K24" s="81"/>
      <c r="L24" s="82"/>
      <c r="M24" s="81"/>
      <c r="N24" s="83"/>
      <c r="O24" s="83"/>
      <c r="P24" s="82"/>
      <c r="Q24" s="85"/>
    </row>
    <row r="25" spans="2:19" x14ac:dyDescent="0.15">
      <c r="B25" s="26"/>
      <c r="C25" s="78"/>
      <c r="D25" s="80"/>
      <c r="E25" s="81"/>
      <c r="F25" s="82"/>
      <c r="G25" s="81"/>
      <c r="H25" s="82"/>
      <c r="I25" s="81"/>
      <c r="J25" s="82"/>
      <c r="K25" s="81"/>
      <c r="L25" s="82"/>
      <c r="M25" s="81"/>
      <c r="N25" s="83"/>
      <c r="O25" s="83"/>
      <c r="P25" s="82"/>
      <c r="Q25" s="85"/>
    </row>
    <row r="26" spans="2:19" x14ac:dyDescent="0.15">
      <c r="B26" s="23" t="s">
        <v>46</v>
      </c>
      <c r="C26" s="78" t="s">
        <v>16</v>
      </c>
      <c r="D26" s="80" t="s">
        <v>73</v>
      </c>
      <c r="E26" s="81">
        <v>3150000</v>
      </c>
      <c r="F26" s="82"/>
      <c r="G26" s="81"/>
      <c r="H26" s="82"/>
      <c r="I26" s="81"/>
      <c r="J26" s="82"/>
      <c r="K26" s="81"/>
      <c r="L26" s="109" t="s">
        <v>76</v>
      </c>
      <c r="M26" s="81">
        <v>840000</v>
      </c>
      <c r="N26" s="83"/>
      <c r="O26" s="81"/>
      <c r="P26" s="106"/>
      <c r="Q26" s="85"/>
      <c r="R26" s="8"/>
    </row>
    <row r="27" spans="2:19" x14ac:dyDescent="0.15">
      <c r="B27" s="26" t="s">
        <v>51</v>
      </c>
      <c r="C27" s="78"/>
      <c r="D27" s="80" t="s">
        <v>74</v>
      </c>
      <c r="E27" s="81">
        <v>6300000</v>
      </c>
      <c r="F27" s="82"/>
      <c r="G27" s="81"/>
      <c r="H27" s="82"/>
      <c r="I27" s="81"/>
      <c r="J27" s="82"/>
      <c r="K27" s="81"/>
      <c r="L27" s="109" t="s">
        <v>77</v>
      </c>
      <c r="M27" s="81">
        <v>945000</v>
      </c>
      <c r="N27" s="83"/>
      <c r="O27" s="83"/>
      <c r="P27" s="82"/>
      <c r="Q27" s="85"/>
      <c r="R27" s="8"/>
    </row>
    <row r="28" spans="2:19" x14ac:dyDescent="0.15">
      <c r="B28" s="26"/>
      <c r="C28" s="78"/>
      <c r="D28" s="80" t="s">
        <v>75</v>
      </c>
      <c r="E28" s="81">
        <v>420000</v>
      </c>
      <c r="F28" s="82"/>
      <c r="G28" s="81"/>
      <c r="H28" s="82"/>
      <c r="I28" s="81"/>
      <c r="J28" s="82"/>
      <c r="K28" s="81"/>
      <c r="L28" s="82" t="s">
        <v>78</v>
      </c>
      <c r="M28" s="81">
        <v>367500</v>
      </c>
      <c r="N28" s="83"/>
      <c r="O28" s="83"/>
      <c r="P28" s="82"/>
      <c r="Q28" s="85"/>
      <c r="R28" s="8"/>
    </row>
    <row r="29" spans="2:19" x14ac:dyDescent="0.15">
      <c r="B29" s="26"/>
      <c r="C29" s="78"/>
      <c r="D29" s="80"/>
      <c r="E29" s="81"/>
      <c r="F29" s="82"/>
      <c r="G29" s="81"/>
      <c r="H29" s="82"/>
      <c r="I29" s="81"/>
      <c r="J29" s="82"/>
      <c r="K29" s="81"/>
      <c r="L29" s="82"/>
      <c r="M29" s="81"/>
      <c r="N29" s="83"/>
      <c r="O29" s="83"/>
      <c r="P29" s="82"/>
      <c r="Q29" s="85"/>
      <c r="R29" s="8"/>
    </row>
    <row r="30" spans="2:19" x14ac:dyDescent="0.15">
      <c r="B30" s="26"/>
      <c r="C30" s="78"/>
      <c r="D30" s="80"/>
      <c r="E30" s="81"/>
      <c r="F30" s="82"/>
      <c r="G30" s="81"/>
      <c r="H30" s="82"/>
      <c r="I30" s="81"/>
      <c r="J30" s="82"/>
      <c r="K30" s="81"/>
      <c r="L30" s="82"/>
      <c r="M30" s="81"/>
      <c r="N30" s="83"/>
      <c r="O30" s="83"/>
      <c r="P30" s="82"/>
      <c r="Q30" s="85"/>
      <c r="R30" s="8"/>
    </row>
    <row r="31" spans="2:19" x14ac:dyDescent="0.15">
      <c r="B31" s="26"/>
      <c r="C31" s="78"/>
      <c r="D31" s="80"/>
      <c r="E31" s="81"/>
      <c r="F31" s="82"/>
      <c r="G31" s="81"/>
      <c r="H31" s="82"/>
      <c r="I31" s="81"/>
      <c r="J31" s="82"/>
      <c r="K31" s="81"/>
      <c r="L31" s="82"/>
      <c r="M31" s="81"/>
      <c r="N31" s="83"/>
      <c r="O31" s="83"/>
      <c r="P31" s="82"/>
      <c r="Q31" s="85"/>
      <c r="R31" s="21"/>
      <c r="S31" s="9"/>
    </row>
    <row r="32" spans="2:19" x14ac:dyDescent="0.15">
      <c r="B32" s="26"/>
      <c r="C32" s="78"/>
      <c r="D32" s="80"/>
      <c r="E32" s="81"/>
      <c r="F32" s="82"/>
      <c r="G32" s="81"/>
      <c r="H32" s="82"/>
      <c r="I32" s="81"/>
      <c r="J32" s="82"/>
      <c r="K32" s="81"/>
      <c r="L32" s="82"/>
      <c r="M32" s="81"/>
      <c r="N32" s="83"/>
      <c r="O32" s="83"/>
      <c r="P32" s="82"/>
      <c r="Q32" s="85"/>
      <c r="R32" s="8"/>
    </row>
    <row r="33" spans="2:18" ht="14.25" thickBot="1" x14ac:dyDescent="0.2">
      <c r="B33" s="27"/>
      <c r="C33" s="86"/>
      <c r="D33" s="107"/>
      <c r="E33" s="88"/>
      <c r="F33" s="89"/>
      <c r="G33" s="88"/>
      <c r="H33" s="107"/>
      <c r="I33" s="88"/>
      <c r="J33" s="89"/>
      <c r="K33" s="88"/>
      <c r="L33" s="89"/>
      <c r="M33" s="88"/>
      <c r="N33" s="90"/>
      <c r="O33" s="90"/>
      <c r="P33" s="89"/>
      <c r="Q33" s="91"/>
      <c r="R33" s="8"/>
    </row>
    <row r="34" spans="2:18" ht="14.25" thickTop="1" x14ac:dyDescent="0.15">
      <c r="B34" s="21" t="s">
        <v>35</v>
      </c>
      <c r="C34" s="4"/>
      <c r="D34" s="8"/>
      <c r="E34" s="6">
        <f>SUM(E21:E33)</f>
        <v>11707500</v>
      </c>
      <c r="F34" s="7"/>
      <c r="G34" s="6">
        <f>SUM(G21:G33)</f>
        <v>0</v>
      </c>
      <c r="H34" s="8"/>
      <c r="I34" s="6">
        <f>SUM(I21:I33)</f>
        <v>0</v>
      </c>
      <c r="J34" s="7"/>
      <c r="K34" s="6">
        <f>SUM(K21:K33)</f>
        <v>0</v>
      </c>
      <c r="L34" s="7"/>
      <c r="M34" s="6">
        <f>SUM(M21:M33)</f>
        <v>3517500</v>
      </c>
      <c r="N34" s="3"/>
      <c r="O34" s="6">
        <f>SUM(O21:O33)</f>
        <v>0</v>
      </c>
      <c r="P34" s="7"/>
      <c r="Q34" s="22">
        <f>SUM(Q21:Q33)</f>
        <v>0</v>
      </c>
      <c r="R34" s="8"/>
    </row>
    <row r="35" spans="2:18" ht="14.25" thickBot="1" x14ac:dyDescent="0.2">
      <c r="B35" s="24" t="s">
        <v>50</v>
      </c>
      <c r="C35" s="12"/>
      <c r="D35" s="11"/>
      <c r="E35" s="14">
        <f>資金繰り予定表!D16</f>
        <v>0</v>
      </c>
      <c r="F35" s="15"/>
      <c r="G35" s="68">
        <f>資金繰り予定表!F16</f>
        <v>250000</v>
      </c>
      <c r="H35" s="11"/>
      <c r="I35" s="68">
        <f>資金繰り予定表!H16</f>
        <v>0</v>
      </c>
      <c r="J35" s="15"/>
      <c r="K35" s="68">
        <f>資金繰り予定表!J16</f>
        <v>0</v>
      </c>
      <c r="L35" s="15"/>
      <c r="M35" s="68">
        <f>資金繰り予定表!L16</f>
        <v>0</v>
      </c>
      <c r="N35" s="16"/>
      <c r="O35" s="68">
        <f>資金繰り予定表!N16</f>
        <v>0</v>
      </c>
      <c r="P35" s="15"/>
      <c r="Q35" s="25">
        <f>資金繰り予定表!P16</f>
        <v>500000</v>
      </c>
      <c r="R35" s="8"/>
    </row>
    <row r="36" spans="2:18" ht="15" thickTop="1" thickBot="1" x14ac:dyDescent="0.2">
      <c r="B36" s="47" t="s">
        <v>34</v>
      </c>
      <c r="C36" s="52"/>
      <c r="D36" s="51"/>
      <c r="E36" s="54">
        <f>SUM(E34:E35)</f>
        <v>11707500</v>
      </c>
      <c r="F36" s="55"/>
      <c r="G36" s="54">
        <f>SUM(G34:G35)</f>
        <v>250000</v>
      </c>
      <c r="H36" s="51"/>
      <c r="I36" s="54">
        <f>SUM(I34:I35)</f>
        <v>0</v>
      </c>
      <c r="J36" s="55"/>
      <c r="K36" s="54">
        <f>SUM(K34:K35)</f>
        <v>0</v>
      </c>
      <c r="L36" s="55"/>
      <c r="M36" s="54">
        <f>SUM(M34:M35)</f>
        <v>3517500</v>
      </c>
      <c r="N36" s="56"/>
      <c r="O36" s="54">
        <f>SUM(O34:O35)</f>
        <v>0</v>
      </c>
      <c r="P36" s="55"/>
      <c r="Q36" s="57">
        <f>SUM(Q34:Q35)</f>
        <v>500000</v>
      </c>
      <c r="R36" s="8"/>
    </row>
    <row r="37" spans="2:18" x14ac:dyDescent="0.15">
      <c r="B37" s="26"/>
      <c r="C37" s="78" t="s">
        <v>2</v>
      </c>
      <c r="D37" s="80" t="s">
        <v>80</v>
      </c>
      <c r="E37" s="81">
        <v>105000</v>
      </c>
      <c r="F37" s="82"/>
      <c r="G37" s="81"/>
      <c r="H37" s="82" t="s">
        <v>82</v>
      </c>
      <c r="I37" s="81"/>
      <c r="J37" s="82"/>
      <c r="K37" s="81"/>
      <c r="L37" s="82"/>
      <c r="M37" s="81"/>
      <c r="N37" s="83"/>
      <c r="O37" s="83"/>
      <c r="P37" s="82"/>
      <c r="Q37" s="85"/>
    </row>
    <row r="38" spans="2:18" x14ac:dyDescent="0.15">
      <c r="B38" s="26" t="s">
        <v>33</v>
      </c>
      <c r="C38" s="78"/>
      <c r="D38" s="80" t="s">
        <v>81</v>
      </c>
      <c r="E38" s="81">
        <v>3150000</v>
      </c>
      <c r="F38" s="82"/>
      <c r="G38" s="81"/>
      <c r="H38" s="82"/>
      <c r="I38" s="81"/>
      <c r="J38" s="82"/>
      <c r="K38" s="81"/>
      <c r="L38" s="82"/>
      <c r="M38" s="81"/>
      <c r="N38" s="83"/>
      <c r="O38" s="83"/>
      <c r="P38" s="82"/>
      <c r="Q38" s="85"/>
    </row>
    <row r="39" spans="2:18" x14ac:dyDescent="0.15">
      <c r="B39" s="26"/>
      <c r="C39" s="79"/>
      <c r="D39" s="93"/>
      <c r="E39" s="98"/>
      <c r="F39" s="93"/>
      <c r="G39" s="98"/>
      <c r="H39" s="93"/>
      <c r="I39" s="98"/>
      <c r="J39" s="93"/>
      <c r="K39" s="98"/>
      <c r="L39" s="93"/>
      <c r="M39" s="98"/>
      <c r="N39" s="99"/>
      <c r="O39" s="99"/>
      <c r="P39" s="93"/>
      <c r="Q39" s="100"/>
    </row>
    <row r="40" spans="2:18" ht="14.25" thickBot="1" x14ac:dyDescent="0.2">
      <c r="B40" s="27"/>
      <c r="C40" s="101"/>
      <c r="D40" s="102"/>
      <c r="E40" s="103"/>
      <c r="F40" s="102"/>
      <c r="G40" s="103"/>
      <c r="H40" s="104"/>
      <c r="I40" s="103"/>
      <c r="J40" s="102"/>
      <c r="K40" s="103"/>
      <c r="L40" s="102"/>
      <c r="M40" s="103"/>
      <c r="N40" s="104"/>
      <c r="O40" s="104"/>
      <c r="P40" s="102"/>
      <c r="Q40" s="105"/>
    </row>
    <row r="41" spans="2:18" ht="14.25" thickTop="1" x14ac:dyDescent="0.15">
      <c r="B41" s="39" t="s">
        <v>35</v>
      </c>
      <c r="C41" s="42"/>
      <c r="E41" s="45">
        <f>SUM(E37:E40)</f>
        <v>3255000</v>
      </c>
      <c r="G41" s="45">
        <f>SUM(G37:G40)</f>
        <v>0</v>
      </c>
      <c r="I41" s="45">
        <f>SUM(I37:I40)</f>
        <v>0</v>
      </c>
      <c r="K41" s="45">
        <f>SUM(K37:K40)</f>
        <v>0</v>
      </c>
      <c r="M41" s="45">
        <f>SUM(M37:M40)</f>
        <v>0</v>
      </c>
      <c r="O41" s="45">
        <f>SUM(O37:O40)</f>
        <v>0</v>
      </c>
      <c r="Q41" s="61">
        <f>SUM(Q37:Q40)</f>
        <v>0</v>
      </c>
    </row>
    <row r="42" spans="2:18" ht="14.25" thickBot="1" x14ac:dyDescent="0.2">
      <c r="B42" s="40" t="s">
        <v>50</v>
      </c>
      <c r="C42" s="18"/>
      <c r="D42" s="17"/>
      <c r="E42" s="19">
        <f>資金繰り予定表!D21</f>
        <v>0</v>
      </c>
      <c r="F42" s="17"/>
      <c r="G42" s="19">
        <f>資金繰り予定表!F21</f>
        <v>4000000</v>
      </c>
      <c r="H42" s="17"/>
      <c r="I42" s="19">
        <f>資金繰り予定表!H21</f>
        <v>5000000</v>
      </c>
      <c r="J42" s="17"/>
      <c r="K42" s="19">
        <f>資金繰り予定表!J21</f>
        <v>0</v>
      </c>
      <c r="L42" s="17"/>
      <c r="M42" s="19">
        <f>資金繰り予定表!L21</f>
        <v>0</v>
      </c>
      <c r="N42" s="17"/>
      <c r="O42" s="19">
        <f>資金繰り予定表!N21</f>
        <v>500000</v>
      </c>
      <c r="P42" s="17"/>
      <c r="Q42" s="28">
        <f>資金繰り予定表!P21</f>
        <v>0</v>
      </c>
    </row>
    <row r="43" spans="2:18" ht="15" thickTop="1" thickBot="1" x14ac:dyDescent="0.2">
      <c r="B43" s="46" t="s">
        <v>34</v>
      </c>
      <c r="C43" s="59"/>
      <c r="D43" s="50"/>
      <c r="E43" s="60">
        <f>SUM(E41:E42)</f>
        <v>3255000</v>
      </c>
      <c r="F43" s="50"/>
      <c r="G43" s="60">
        <f>SUM(G41:G42)</f>
        <v>4000000</v>
      </c>
      <c r="H43" s="50"/>
      <c r="I43" s="60">
        <f>SUM(I41:I42)</f>
        <v>5000000</v>
      </c>
      <c r="J43" s="50"/>
      <c r="K43" s="60">
        <f>SUM(K41:K42)</f>
        <v>0</v>
      </c>
      <c r="L43" s="51"/>
      <c r="M43" s="60">
        <f>SUM(M41:M42)</f>
        <v>0</v>
      </c>
      <c r="N43" s="50"/>
      <c r="O43" s="60">
        <f>SUM(O41:O42)</f>
        <v>500000</v>
      </c>
      <c r="P43" s="50"/>
      <c r="Q43" s="62">
        <f>SUM(Q41:Q42)</f>
        <v>0</v>
      </c>
    </row>
    <row r="44" spans="2:18" ht="14.25" thickBot="1" x14ac:dyDescent="0.2">
      <c r="B44" s="58" t="s">
        <v>38</v>
      </c>
      <c r="C44" s="59"/>
      <c r="D44" s="50"/>
      <c r="E44" s="60">
        <f>E9+E20+E36+E43</f>
        <v>19320000</v>
      </c>
      <c r="F44" s="50"/>
      <c r="G44" s="60">
        <f>G9+G20+G36+G43</f>
        <v>8400000</v>
      </c>
      <c r="H44" s="50"/>
      <c r="I44" s="60">
        <f>I9+I20+I36+I43</f>
        <v>7300000</v>
      </c>
      <c r="J44" s="50"/>
      <c r="K44" s="60">
        <f>K9+K20+K36+K43</f>
        <v>0</v>
      </c>
      <c r="L44" s="51"/>
      <c r="M44" s="60">
        <f>M9+M20+M36+M43</f>
        <v>3517500</v>
      </c>
      <c r="N44" s="50"/>
      <c r="O44" s="60">
        <f>O9+O20+O36+O43</f>
        <v>500000</v>
      </c>
      <c r="P44" s="50"/>
      <c r="Q44" s="60">
        <f>Q9+Q20+Q36+Q43</f>
        <v>1000000</v>
      </c>
      <c r="R44" s="26"/>
    </row>
    <row r="45" spans="2:18" x14ac:dyDescent="0.15">
      <c r="L45" s="8"/>
    </row>
    <row r="47" spans="2:18" x14ac:dyDescent="0.15">
      <c r="D47" s="2"/>
    </row>
    <row r="48" spans="2:18" x14ac:dyDescent="0.15">
      <c r="D48" s="2"/>
    </row>
  </sheetData>
  <mergeCells count="7">
    <mergeCell ref="P2:Q2"/>
    <mergeCell ref="D2:E2"/>
    <mergeCell ref="F2:G2"/>
    <mergeCell ref="H2:I2"/>
    <mergeCell ref="J2:K2"/>
    <mergeCell ref="L2:M2"/>
    <mergeCell ref="N2:O2"/>
  </mergeCells>
  <phoneticPr fontId="2"/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5"/>
  <sheetViews>
    <sheetView tabSelected="1" zoomScale="75" zoomScaleNormal="75" workbookViewId="0">
      <selection activeCell="S27" sqref="S27"/>
    </sheetView>
  </sheetViews>
  <sheetFormatPr defaultRowHeight="13.5" x14ac:dyDescent="0.15"/>
  <cols>
    <col min="1" max="1" width="3.875" customWidth="1"/>
    <col min="2" max="2" width="7.625" customWidth="1"/>
    <col min="3" max="3" width="13" customWidth="1"/>
    <col min="4" max="17" width="8.375" customWidth="1"/>
    <col min="18" max="18" width="8.125" customWidth="1"/>
    <col min="19" max="19" width="12" customWidth="1"/>
  </cols>
  <sheetData>
    <row r="1" spans="2:20" ht="14.25" thickBot="1" x14ac:dyDescent="0.2">
      <c r="B1" s="50" t="s">
        <v>27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4.25" thickBot="1" x14ac:dyDescent="0.2">
      <c r="B2" s="67"/>
      <c r="C2" s="66"/>
      <c r="D2" s="115" t="s">
        <v>54</v>
      </c>
      <c r="E2" s="117"/>
      <c r="F2" s="115" t="s">
        <v>55</v>
      </c>
      <c r="G2" s="117"/>
      <c r="H2" s="115" t="s">
        <v>56</v>
      </c>
      <c r="I2" s="117"/>
      <c r="J2" s="115" t="s">
        <v>57</v>
      </c>
      <c r="K2" s="117"/>
      <c r="L2" s="115" t="s">
        <v>58</v>
      </c>
      <c r="M2" s="117"/>
      <c r="N2" s="115" t="s">
        <v>59</v>
      </c>
      <c r="O2" s="117"/>
      <c r="P2" s="115" t="s">
        <v>60</v>
      </c>
      <c r="Q2" s="117"/>
      <c r="R2" s="64" t="s">
        <v>61</v>
      </c>
      <c r="S2" s="65" t="s">
        <v>34</v>
      </c>
      <c r="T2" t="s">
        <v>39</v>
      </c>
    </row>
    <row r="3" spans="2:20" ht="14.25" thickBot="1" x14ac:dyDescent="0.2">
      <c r="B3" s="48" t="s">
        <v>30</v>
      </c>
      <c r="C3" s="66"/>
      <c r="D3" s="122">
        <v>6300000</v>
      </c>
      <c r="E3" s="123"/>
      <c r="F3" s="122">
        <v>300000</v>
      </c>
      <c r="G3" s="123"/>
      <c r="H3" s="122">
        <v>310000</v>
      </c>
      <c r="I3" s="123"/>
      <c r="J3" s="122">
        <v>80000</v>
      </c>
      <c r="K3" s="123"/>
      <c r="L3" s="129">
        <v>100000</v>
      </c>
      <c r="M3" s="130"/>
      <c r="N3" s="122">
        <v>5000</v>
      </c>
      <c r="O3" s="123"/>
      <c r="P3" s="122">
        <v>200000</v>
      </c>
      <c r="Q3" s="123"/>
      <c r="R3" s="77"/>
      <c r="S3" s="74">
        <f>SUM(D3:R3)</f>
        <v>7295000</v>
      </c>
    </row>
    <row r="4" spans="2:20" x14ac:dyDescent="0.15">
      <c r="B4" s="23"/>
      <c r="C4" s="5" t="s">
        <v>28</v>
      </c>
      <c r="D4" s="124">
        <f>支払予定!E12</f>
        <v>365000</v>
      </c>
      <c r="E4" s="125"/>
      <c r="F4" s="124">
        <f>支払予定!G12</f>
        <v>4177230</v>
      </c>
      <c r="G4" s="125"/>
      <c r="H4" s="124">
        <f>支払予定!I12</f>
        <v>2565000</v>
      </c>
      <c r="I4" s="125"/>
      <c r="J4" s="124">
        <f>支払予定!K12</f>
        <v>0</v>
      </c>
      <c r="K4" s="125"/>
      <c r="L4" s="124">
        <f>支払予定!M12</f>
        <v>0</v>
      </c>
      <c r="M4" s="125"/>
      <c r="N4" s="124">
        <f>支払予定!O12</f>
        <v>0</v>
      </c>
      <c r="O4" s="125"/>
      <c r="P4" s="124">
        <f>支払予定!Q12</f>
        <v>128350</v>
      </c>
      <c r="Q4" s="125"/>
      <c r="R4" s="4"/>
      <c r="S4" s="70">
        <f>SUM(D4:R4)</f>
        <v>7235580</v>
      </c>
    </row>
    <row r="5" spans="2:20" x14ac:dyDescent="0.15">
      <c r="B5" s="23" t="s">
        <v>41</v>
      </c>
      <c r="C5" s="5" t="s">
        <v>36</v>
      </c>
      <c r="D5" s="126">
        <v>6100000</v>
      </c>
      <c r="E5" s="127"/>
      <c r="F5" s="126"/>
      <c r="G5" s="127"/>
      <c r="H5" s="126"/>
      <c r="I5" s="127"/>
      <c r="J5" s="126"/>
      <c r="K5" s="127"/>
      <c r="L5" s="126">
        <v>50000</v>
      </c>
      <c r="M5" s="127"/>
      <c r="N5" s="126"/>
      <c r="O5" s="127"/>
      <c r="P5" s="126">
        <v>50000</v>
      </c>
      <c r="Q5" s="127"/>
      <c r="R5" s="78"/>
      <c r="S5" s="70">
        <f t="shared" ref="S5:S6" si="0">SUM(D5:R5)</f>
        <v>6200000</v>
      </c>
    </row>
    <row r="6" spans="2:20" x14ac:dyDescent="0.15">
      <c r="B6" s="23" t="s">
        <v>52</v>
      </c>
      <c r="C6" s="5" t="s">
        <v>37</v>
      </c>
      <c r="D6" s="126"/>
      <c r="E6" s="127"/>
      <c r="F6" s="126">
        <v>3900000</v>
      </c>
      <c r="G6" s="127"/>
      <c r="H6" s="126">
        <v>2300000</v>
      </c>
      <c r="I6" s="127"/>
      <c r="J6" s="126"/>
      <c r="K6" s="127"/>
      <c r="L6" s="126"/>
      <c r="M6" s="127"/>
      <c r="N6" s="126"/>
      <c r="O6" s="127"/>
      <c r="P6" s="126"/>
      <c r="Q6" s="127"/>
      <c r="R6" s="78"/>
      <c r="S6" s="70">
        <f t="shared" si="0"/>
        <v>6200000</v>
      </c>
      <c r="T6" s="72">
        <f>S6-S5</f>
        <v>0</v>
      </c>
    </row>
    <row r="7" spans="2:20" ht="14.25" thickBot="1" x14ac:dyDescent="0.2">
      <c r="B7" s="40"/>
      <c r="C7" s="13" t="s">
        <v>29</v>
      </c>
      <c r="D7" s="118">
        <f>入金予定!E7</f>
        <v>262500</v>
      </c>
      <c r="E7" s="119"/>
      <c r="F7" s="118">
        <f>入金予定!G7</f>
        <v>0</v>
      </c>
      <c r="G7" s="119"/>
      <c r="H7" s="118">
        <f>入金予定!I7</f>
        <v>0</v>
      </c>
      <c r="I7" s="119"/>
      <c r="J7" s="118">
        <f>入金予定!K7</f>
        <v>0</v>
      </c>
      <c r="K7" s="119"/>
      <c r="L7" s="118">
        <f>入金予定!M7</f>
        <v>0</v>
      </c>
      <c r="M7" s="119"/>
      <c r="N7" s="118">
        <f>入金予定!O7</f>
        <v>0</v>
      </c>
      <c r="O7" s="119"/>
      <c r="P7" s="118">
        <f>入金予定!Q7</f>
        <v>0</v>
      </c>
      <c r="Q7" s="119"/>
      <c r="R7" s="12"/>
      <c r="S7" s="71">
        <f>SUM(D7:R7)</f>
        <v>262500</v>
      </c>
    </row>
    <row r="8" spans="2:20" ht="15" thickTop="1" thickBot="1" x14ac:dyDescent="0.2">
      <c r="B8" s="46" t="s">
        <v>31</v>
      </c>
      <c r="C8" s="53"/>
      <c r="D8" s="120">
        <f>D3-D4-D5+D6+D7</f>
        <v>97500</v>
      </c>
      <c r="E8" s="121"/>
      <c r="F8" s="120">
        <f t="shared" ref="F8" si="1">F3-F4-F5+F6+F7</f>
        <v>22770</v>
      </c>
      <c r="G8" s="121"/>
      <c r="H8" s="120">
        <f t="shared" ref="H8" si="2">H3-H4-H5+H6+H7</f>
        <v>45000</v>
      </c>
      <c r="I8" s="121"/>
      <c r="J8" s="120">
        <f t="shared" ref="J8" si="3">J3-J4-J5+J6+J7</f>
        <v>80000</v>
      </c>
      <c r="K8" s="121"/>
      <c r="L8" s="120">
        <f t="shared" ref="L8" si="4">L3-L4-L5+L6+L7</f>
        <v>50000</v>
      </c>
      <c r="M8" s="121"/>
      <c r="N8" s="120">
        <f t="shared" ref="N8" si="5">N3-N4-N5+N6+N7</f>
        <v>5000</v>
      </c>
      <c r="O8" s="121"/>
      <c r="P8" s="120">
        <f t="shared" ref="P8" si="6">P3-P4-P5+P6+P7</f>
        <v>21650</v>
      </c>
      <c r="Q8" s="121"/>
      <c r="R8" s="52"/>
      <c r="S8" s="75">
        <f>SUM(D8:R8)</f>
        <v>321920</v>
      </c>
    </row>
    <row r="9" spans="2:20" x14ac:dyDescent="0.15">
      <c r="B9" s="23"/>
      <c r="C9" s="5" t="s">
        <v>28</v>
      </c>
      <c r="D9" s="124">
        <f>支払予定!E21</f>
        <v>0</v>
      </c>
      <c r="E9" s="125"/>
      <c r="F9" s="124">
        <f>支払予定!G21</f>
        <v>0</v>
      </c>
      <c r="G9" s="125"/>
      <c r="H9" s="124">
        <f>支払予定!I21</f>
        <v>0</v>
      </c>
      <c r="I9" s="125"/>
      <c r="J9" s="124">
        <f>支払予定!K21</f>
        <v>5000</v>
      </c>
      <c r="K9" s="125"/>
      <c r="L9" s="124">
        <f>支払予定!M21</f>
        <v>130000</v>
      </c>
      <c r="M9" s="125"/>
      <c r="N9" s="124">
        <f>支払予定!O21</f>
        <v>0</v>
      </c>
      <c r="O9" s="125"/>
      <c r="P9" s="124">
        <f>支払予定!Q21</f>
        <v>0</v>
      </c>
      <c r="Q9" s="125"/>
      <c r="R9" s="1"/>
      <c r="S9" s="70">
        <f>SUM(D9:R9)</f>
        <v>135000</v>
      </c>
    </row>
    <row r="10" spans="2:20" x14ac:dyDescent="0.15">
      <c r="B10" s="23" t="s">
        <v>44</v>
      </c>
      <c r="C10" s="5" t="s">
        <v>36</v>
      </c>
      <c r="D10" s="126">
        <v>100000</v>
      </c>
      <c r="E10" s="127"/>
      <c r="F10" s="126"/>
      <c r="G10" s="127"/>
      <c r="H10" s="126"/>
      <c r="I10" s="127"/>
      <c r="J10" s="126"/>
      <c r="K10" s="127"/>
      <c r="L10" s="126"/>
      <c r="M10" s="127"/>
      <c r="N10" s="126"/>
      <c r="O10" s="127"/>
      <c r="P10" s="126"/>
      <c r="Q10" s="127"/>
      <c r="R10" s="79"/>
      <c r="S10" s="70">
        <f t="shared" ref="S10:S12" si="7">SUM(D10:R10)</f>
        <v>100000</v>
      </c>
    </row>
    <row r="11" spans="2:20" x14ac:dyDescent="0.15">
      <c r="B11" s="23" t="s">
        <v>45</v>
      </c>
      <c r="C11" s="5" t="s">
        <v>37</v>
      </c>
      <c r="D11" s="126"/>
      <c r="E11" s="127"/>
      <c r="F11" s="126"/>
      <c r="G11" s="127"/>
      <c r="H11" s="126"/>
      <c r="I11" s="127"/>
      <c r="J11" s="126"/>
      <c r="K11" s="127"/>
      <c r="L11" s="126">
        <v>100000</v>
      </c>
      <c r="M11" s="127"/>
      <c r="N11" s="126"/>
      <c r="O11" s="127"/>
      <c r="P11" s="126"/>
      <c r="Q11" s="127"/>
      <c r="R11" s="79"/>
      <c r="S11" s="70">
        <f t="shared" si="7"/>
        <v>100000</v>
      </c>
      <c r="T11" s="72">
        <f>S11-S10</f>
        <v>0</v>
      </c>
    </row>
    <row r="12" spans="2:20" ht="14.25" thickBot="1" x14ac:dyDescent="0.2">
      <c r="B12" s="40"/>
      <c r="C12" s="13" t="s">
        <v>29</v>
      </c>
      <c r="D12" s="118">
        <f>入金予定!E18</f>
        <v>4095000</v>
      </c>
      <c r="E12" s="119"/>
      <c r="F12" s="118">
        <f>入金予定!G18</f>
        <v>0</v>
      </c>
      <c r="G12" s="119"/>
      <c r="H12" s="118">
        <f>入金予定!I18</f>
        <v>0</v>
      </c>
      <c r="I12" s="119"/>
      <c r="J12" s="118">
        <f>入金予定!K18</f>
        <v>0</v>
      </c>
      <c r="K12" s="119"/>
      <c r="L12" s="118">
        <f>入金予定!M18</f>
        <v>0</v>
      </c>
      <c r="M12" s="119"/>
      <c r="N12" s="118">
        <f>入金予定!O18</f>
        <v>0</v>
      </c>
      <c r="O12" s="119"/>
      <c r="P12" s="118">
        <f>入金予定!Q18</f>
        <v>0</v>
      </c>
      <c r="Q12" s="119"/>
      <c r="R12" s="12"/>
      <c r="S12" s="71">
        <f t="shared" si="7"/>
        <v>4095000</v>
      </c>
    </row>
    <row r="13" spans="2:20" ht="15" thickTop="1" thickBot="1" x14ac:dyDescent="0.2">
      <c r="B13" s="46" t="s">
        <v>31</v>
      </c>
      <c r="C13" s="53"/>
      <c r="D13" s="120">
        <f>D8-D9-D10+D11+D12</f>
        <v>4092500</v>
      </c>
      <c r="E13" s="121"/>
      <c r="F13" s="120">
        <f t="shared" ref="F13" si="8">F8-F9-F10+F11+F12</f>
        <v>22770</v>
      </c>
      <c r="G13" s="121"/>
      <c r="H13" s="120">
        <f t="shared" ref="H13" si="9">H8-H9-H10+H11+H12</f>
        <v>45000</v>
      </c>
      <c r="I13" s="121"/>
      <c r="J13" s="120">
        <f t="shared" ref="J13" si="10">J8-J9-J10+J11+J12</f>
        <v>75000</v>
      </c>
      <c r="K13" s="121"/>
      <c r="L13" s="120">
        <f t="shared" ref="L13" si="11">L8-L9-L10+L11+L12</f>
        <v>20000</v>
      </c>
      <c r="M13" s="121"/>
      <c r="N13" s="120">
        <f t="shared" ref="N13" si="12">N8-N9-N10+N11+N12</f>
        <v>5000</v>
      </c>
      <c r="O13" s="121"/>
      <c r="P13" s="120">
        <f t="shared" ref="P13" si="13">P8-P9-P10+P11+P12</f>
        <v>21650</v>
      </c>
      <c r="Q13" s="121"/>
      <c r="R13" s="52"/>
      <c r="S13" s="75">
        <f>SUM(D13:R13)</f>
        <v>4281920</v>
      </c>
    </row>
    <row r="14" spans="2:20" x14ac:dyDescent="0.15">
      <c r="B14" s="23"/>
      <c r="C14" s="5" t="s">
        <v>28</v>
      </c>
      <c r="D14" s="124">
        <f>支払予定!E33</f>
        <v>56700</v>
      </c>
      <c r="E14" s="125"/>
      <c r="F14" s="124">
        <f>支払予定!G33</f>
        <v>207710</v>
      </c>
      <c r="G14" s="125"/>
      <c r="H14" s="124">
        <f>支払予定!I33</f>
        <v>0</v>
      </c>
      <c r="I14" s="125"/>
      <c r="J14" s="124">
        <f>支払予定!K33</f>
        <v>0</v>
      </c>
      <c r="K14" s="125"/>
      <c r="L14" s="124">
        <f>支払予定!M33</f>
        <v>210600</v>
      </c>
      <c r="M14" s="125"/>
      <c r="N14" s="124">
        <f>支払予定!O33</f>
        <v>0</v>
      </c>
      <c r="O14" s="125"/>
      <c r="P14" s="124">
        <f>支払予定!Q33</f>
        <v>442000</v>
      </c>
      <c r="Q14" s="125"/>
      <c r="R14" s="1"/>
      <c r="S14" s="70">
        <f>SUM(D14:R14)</f>
        <v>917010</v>
      </c>
    </row>
    <row r="15" spans="2:20" x14ac:dyDescent="0.15">
      <c r="B15" s="23" t="s">
        <v>46</v>
      </c>
      <c r="C15" s="5" t="s">
        <v>36</v>
      </c>
      <c r="D15" s="126">
        <v>750000</v>
      </c>
      <c r="E15" s="127"/>
      <c r="F15" s="126"/>
      <c r="G15" s="127"/>
      <c r="H15" s="126"/>
      <c r="I15" s="127"/>
      <c r="J15" s="126"/>
      <c r="K15" s="127"/>
      <c r="L15" s="126"/>
      <c r="M15" s="127"/>
      <c r="N15" s="126"/>
      <c r="O15" s="127"/>
      <c r="P15" s="126"/>
      <c r="Q15" s="127"/>
      <c r="R15" s="79"/>
      <c r="S15" s="70">
        <f t="shared" ref="S15:S17" si="14">SUM(D15:R15)</f>
        <v>750000</v>
      </c>
    </row>
    <row r="16" spans="2:20" x14ac:dyDescent="0.15">
      <c r="B16" s="23" t="s">
        <v>53</v>
      </c>
      <c r="C16" s="5" t="s">
        <v>37</v>
      </c>
      <c r="D16" s="126"/>
      <c r="E16" s="127"/>
      <c r="F16" s="126">
        <v>250000</v>
      </c>
      <c r="G16" s="127"/>
      <c r="H16" s="126"/>
      <c r="I16" s="127"/>
      <c r="J16" s="126"/>
      <c r="K16" s="127"/>
      <c r="L16" s="126"/>
      <c r="M16" s="127"/>
      <c r="N16" s="126"/>
      <c r="O16" s="127"/>
      <c r="P16" s="126">
        <v>500000</v>
      </c>
      <c r="Q16" s="127"/>
      <c r="R16" s="79"/>
      <c r="S16" s="70">
        <f t="shared" si="14"/>
        <v>750000</v>
      </c>
      <c r="T16" s="73">
        <f>S16-S15</f>
        <v>0</v>
      </c>
    </row>
    <row r="17" spans="2:21" ht="14.25" thickBot="1" x14ac:dyDescent="0.2">
      <c r="B17" s="40"/>
      <c r="C17" s="13" t="s">
        <v>29</v>
      </c>
      <c r="D17" s="118">
        <f>入金予定!E34</f>
        <v>11707500</v>
      </c>
      <c r="E17" s="119"/>
      <c r="F17" s="118">
        <f>入金予定!G34</f>
        <v>0</v>
      </c>
      <c r="G17" s="119"/>
      <c r="H17" s="118">
        <f>入金予定!I34</f>
        <v>0</v>
      </c>
      <c r="I17" s="119"/>
      <c r="J17" s="118">
        <f>入金予定!K34</f>
        <v>0</v>
      </c>
      <c r="K17" s="119"/>
      <c r="L17" s="118">
        <f>入金予定!M34</f>
        <v>3517500</v>
      </c>
      <c r="M17" s="119"/>
      <c r="N17" s="118">
        <f>入金予定!O34</f>
        <v>0</v>
      </c>
      <c r="O17" s="119"/>
      <c r="P17" s="118">
        <f>入金予定!Q34</f>
        <v>0</v>
      </c>
      <c r="Q17" s="119"/>
      <c r="R17" s="18"/>
      <c r="S17" s="71">
        <f t="shared" si="14"/>
        <v>15225000</v>
      </c>
      <c r="U17" s="2"/>
    </row>
    <row r="18" spans="2:21" ht="15" thickTop="1" thickBot="1" x14ac:dyDescent="0.2">
      <c r="B18" s="46" t="s">
        <v>32</v>
      </c>
      <c r="C18" s="52"/>
      <c r="D18" s="120">
        <f>D13-D14-D15+D16+D17</f>
        <v>14993300</v>
      </c>
      <c r="E18" s="121"/>
      <c r="F18" s="120">
        <f t="shared" ref="F18" si="15">F13-F14-F15+F16+F17</f>
        <v>65060</v>
      </c>
      <c r="G18" s="121"/>
      <c r="H18" s="120">
        <f t="shared" ref="H18" si="16">H13-H14-H15+H16+H17</f>
        <v>45000</v>
      </c>
      <c r="I18" s="121"/>
      <c r="J18" s="120">
        <f t="shared" ref="J18" si="17">J13-J14-J15+J16+J17</f>
        <v>75000</v>
      </c>
      <c r="K18" s="121"/>
      <c r="L18" s="120">
        <f t="shared" ref="L18" si="18">L13-L14-L15+L16+L17</f>
        <v>3326900</v>
      </c>
      <c r="M18" s="121"/>
      <c r="N18" s="120">
        <f t="shared" ref="N18" si="19">N13-N14-N15+N16+N17</f>
        <v>5000</v>
      </c>
      <c r="O18" s="121"/>
      <c r="P18" s="120">
        <f t="shared" ref="P18" si="20">P13-P14-P15+P16+P17</f>
        <v>79650</v>
      </c>
      <c r="Q18" s="121"/>
      <c r="R18" s="59"/>
      <c r="S18" s="75">
        <f>SUM(D18:R18)</f>
        <v>18589910</v>
      </c>
    </row>
    <row r="19" spans="2:21" x14ac:dyDescent="0.15">
      <c r="B19" s="23"/>
      <c r="C19" s="5" t="s">
        <v>28</v>
      </c>
      <c r="D19" s="124">
        <f>支払予定!E41</f>
        <v>5089300</v>
      </c>
      <c r="E19" s="125"/>
      <c r="F19" s="124">
        <f>支払予定!G41</f>
        <v>682500</v>
      </c>
      <c r="G19" s="125"/>
      <c r="H19" s="124">
        <f>支払予定!I41</f>
        <v>3997620</v>
      </c>
      <c r="I19" s="125"/>
      <c r="J19" s="124">
        <f>支払予定!K41</f>
        <v>0</v>
      </c>
      <c r="K19" s="125"/>
      <c r="L19" s="124">
        <f>支払予定!M41</f>
        <v>0</v>
      </c>
      <c r="M19" s="125"/>
      <c r="N19" s="124">
        <f>支払予定!O41</f>
        <v>400000</v>
      </c>
      <c r="O19" s="125"/>
      <c r="P19" s="124">
        <f>支払予定!Q41</f>
        <v>0</v>
      </c>
      <c r="Q19" s="125"/>
      <c r="R19" s="1"/>
      <c r="S19" s="70">
        <f>SUM(D19:R19)</f>
        <v>10169420</v>
      </c>
    </row>
    <row r="20" spans="2:21" x14ac:dyDescent="0.15">
      <c r="B20" s="23" t="s">
        <v>33</v>
      </c>
      <c r="C20" s="5" t="s">
        <v>36</v>
      </c>
      <c r="D20" s="128">
        <v>9500000</v>
      </c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79"/>
      <c r="S20" s="70">
        <f t="shared" ref="S20:S22" si="21">SUM(D20:R20)</f>
        <v>9500000</v>
      </c>
    </row>
    <row r="21" spans="2:21" x14ac:dyDescent="0.15">
      <c r="B21" s="23"/>
      <c r="C21" s="5" t="s">
        <v>37</v>
      </c>
      <c r="D21" s="128"/>
      <c r="E21" s="127"/>
      <c r="F21" s="128">
        <v>4000000</v>
      </c>
      <c r="G21" s="127"/>
      <c r="H21" s="128">
        <v>5000000</v>
      </c>
      <c r="I21" s="127"/>
      <c r="J21" s="128"/>
      <c r="K21" s="127"/>
      <c r="L21" s="128"/>
      <c r="M21" s="127"/>
      <c r="N21" s="128">
        <v>500000</v>
      </c>
      <c r="O21" s="127"/>
      <c r="P21" s="128"/>
      <c r="Q21" s="127"/>
      <c r="R21" s="79"/>
      <c r="S21" s="70">
        <f t="shared" si="21"/>
        <v>9500000</v>
      </c>
      <c r="T21" s="72">
        <f>S21-S20</f>
        <v>0</v>
      </c>
    </row>
    <row r="22" spans="2:21" ht="14.25" thickBot="1" x14ac:dyDescent="0.2">
      <c r="B22" s="40"/>
      <c r="C22" s="13" t="s">
        <v>29</v>
      </c>
      <c r="D22" s="118">
        <f>入金予定!E41</f>
        <v>3255000</v>
      </c>
      <c r="E22" s="119"/>
      <c r="F22" s="118">
        <f>入金予定!G41</f>
        <v>0</v>
      </c>
      <c r="G22" s="119"/>
      <c r="H22" s="118">
        <f>入金予定!I41</f>
        <v>0</v>
      </c>
      <c r="I22" s="119"/>
      <c r="J22" s="118">
        <f>入金予定!K41</f>
        <v>0</v>
      </c>
      <c r="K22" s="119"/>
      <c r="L22" s="118">
        <f>入金予定!M41</f>
        <v>0</v>
      </c>
      <c r="M22" s="119"/>
      <c r="N22" s="118">
        <f>入金予定!O41</f>
        <v>0</v>
      </c>
      <c r="O22" s="119"/>
      <c r="P22" s="118">
        <f>入金予定!Q41</f>
        <v>0</v>
      </c>
      <c r="Q22" s="119"/>
      <c r="R22" s="12"/>
      <c r="S22" s="71">
        <f t="shared" si="21"/>
        <v>3255000</v>
      </c>
    </row>
    <row r="23" spans="2:21" ht="15" customHeight="1" thickTop="1" thickBot="1" x14ac:dyDescent="0.2">
      <c r="B23" s="46" t="s">
        <v>31</v>
      </c>
      <c r="C23" s="52"/>
      <c r="D23" s="120">
        <f>D18-D19-D20+D21+D22</f>
        <v>3659000</v>
      </c>
      <c r="E23" s="121"/>
      <c r="F23" s="120">
        <f t="shared" ref="F23" si="22">F18-F19-F20+F21+F22</f>
        <v>3382560</v>
      </c>
      <c r="G23" s="121"/>
      <c r="H23" s="120">
        <f t="shared" ref="H23" si="23">H18-H19-H20+H21+H22</f>
        <v>1047380</v>
      </c>
      <c r="I23" s="121"/>
      <c r="J23" s="120">
        <f t="shared" ref="J23" si="24">J18-J19-J20+J21+J22</f>
        <v>75000</v>
      </c>
      <c r="K23" s="121"/>
      <c r="L23" s="120">
        <f t="shared" ref="L23" si="25">L18-L19-L20+L21+L22</f>
        <v>3326900</v>
      </c>
      <c r="M23" s="121"/>
      <c r="N23" s="120">
        <f t="shared" ref="N23" si="26">N18-N19-N20+N21+N22</f>
        <v>105000</v>
      </c>
      <c r="O23" s="121"/>
      <c r="P23" s="120">
        <f t="shared" ref="P23" si="27">P18-P19-P20+P21+P22</f>
        <v>79650</v>
      </c>
      <c r="Q23" s="121"/>
      <c r="R23" s="52"/>
      <c r="S23" s="75">
        <f>SUM(D23:R23)</f>
        <v>11675490</v>
      </c>
    </row>
    <row r="24" spans="2:21" x14ac:dyDescent="0.15">
      <c r="B24" s="9"/>
      <c r="C24" s="9"/>
      <c r="D24" s="9"/>
      <c r="E24" s="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8"/>
    </row>
    <row r="25" spans="2:21" x14ac:dyDescent="0.15">
      <c r="B25" s="9"/>
      <c r="C25" s="9"/>
      <c r="D25" s="9"/>
      <c r="E25" s="9"/>
      <c r="F25" s="3"/>
      <c r="G25" s="3"/>
      <c r="H25" s="9"/>
      <c r="I25" s="3"/>
      <c r="J25" s="3"/>
      <c r="K25" s="3"/>
      <c r="L25" s="3"/>
      <c r="M25" s="3"/>
      <c r="N25" s="3"/>
      <c r="O25" s="3"/>
      <c r="P25" s="3"/>
      <c r="Q25" s="3"/>
    </row>
    <row r="26" spans="2:21" x14ac:dyDescent="0.15">
      <c r="B26" s="9"/>
      <c r="C26" s="9"/>
      <c r="D26" s="9"/>
      <c r="E26" s="9"/>
      <c r="F26" s="3"/>
      <c r="G26" s="3"/>
      <c r="H26" s="9"/>
      <c r="I26" s="3"/>
      <c r="J26" s="3"/>
      <c r="K26" s="3"/>
      <c r="L26" s="3"/>
      <c r="M26" s="3"/>
      <c r="N26" s="3"/>
      <c r="O26" s="3"/>
      <c r="P26" s="3"/>
      <c r="Q26" s="3"/>
      <c r="R26" s="2"/>
    </row>
    <row r="27" spans="2:21" x14ac:dyDescent="0.15">
      <c r="B27" s="9"/>
      <c r="C27" s="9"/>
      <c r="D27" s="9"/>
      <c r="E27" s="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9"/>
      <c r="R27" s="9"/>
    </row>
    <row r="28" spans="2:21" x14ac:dyDescent="0.15">
      <c r="B28" s="9"/>
      <c r="C28" s="9"/>
      <c r="D28" s="9"/>
      <c r="E28" s="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9"/>
    </row>
    <row r="29" spans="2:21" x14ac:dyDescent="0.15">
      <c r="B29" s="9"/>
      <c r="C29" s="9"/>
      <c r="D29" s="9"/>
      <c r="E29" s="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9"/>
    </row>
    <row r="30" spans="2:21" x14ac:dyDescent="0.15">
      <c r="B30" s="9"/>
      <c r="C30" s="9"/>
      <c r="D30" s="9"/>
      <c r="E30" s="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9"/>
    </row>
    <row r="31" spans="2:21" x14ac:dyDescent="0.15">
      <c r="B31" s="9"/>
      <c r="C31" s="9"/>
      <c r="D31" s="9"/>
      <c r="E31" s="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9"/>
    </row>
    <row r="32" spans="2:21" x14ac:dyDescent="0.15">
      <c r="B32" s="9"/>
      <c r="C32" s="9"/>
      <c r="D32" s="9"/>
      <c r="E32" s="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9"/>
    </row>
    <row r="33" spans="2:18" x14ac:dyDescent="0.15">
      <c r="B33" s="9"/>
      <c r="C33" s="9"/>
      <c r="D33" s="9"/>
      <c r="E33" s="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9"/>
    </row>
    <row r="34" spans="2:18" x14ac:dyDescent="0.15">
      <c r="B34" s="9"/>
      <c r="C34" s="9"/>
      <c r="D34" s="9"/>
      <c r="E34" s="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9"/>
    </row>
    <row r="35" spans="2:18" x14ac:dyDescent="0.15">
      <c r="B35" s="9"/>
      <c r="C35" s="9"/>
      <c r="D35" s="9"/>
      <c r="E35" s="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9"/>
    </row>
    <row r="36" spans="2:18" x14ac:dyDescent="0.15">
      <c r="B36" s="9"/>
      <c r="C36" s="9"/>
      <c r="D36" s="9"/>
      <c r="E36" s="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9"/>
    </row>
    <row r="37" spans="2:18" x14ac:dyDescent="0.15">
      <c r="B37" s="9"/>
      <c r="C37" s="9"/>
      <c r="D37" s="9"/>
      <c r="E37" s="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9"/>
    </row>
    <row r="38" spans="2:18" x14ac:dyDescent="0.15">
      <c r="B38" s="9"/>
      <c r="C38" s="9"/>
      <c r="D38" s="9"/>
      <c r="E38" s="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9"/>
    </row>
    <row r="39" spans="2:18" x14ac:dyDescent="0.15">
      <c r="B39" s="9"/>
      <c r="C39" s="9"/>
      <c r="D39" s="9"/>
      <c r="E39" s="9"/>
      <c r="F39" s="3"/>
      <c r="G39" s="3"/>
      <c r="H39" s="3"/>
      <c r="I39" s="9"/>
      <c r="J39" s="9"/>
      <c r="K39" s="3"/>
      <c r="L39" s="3"/>
      <c r="M39" s="3"/>
      <c r="N39" s="3"/>
      <c r="O39" s="3"/>
      <c r="P39" s="3"/>
      <c r="Q39" s="3"/>
      <c r="R39" s="9"/>
    </row>
    <row r="40" spans="2:18" x14ac:dyDescent="0.15">
      <c r="B40" s="9"/>
      <c r="C40" s="9"/>
      <c r="D40" s="9"/>
      <c r="E40" s="9"/>
      <c r="F40" s="3"/>
      <c r="G40" s="3"/>
      <c r="H40" s="3"/>
      <c r="I40" s="9"/>
      <c r="J40" s="9"/>
      <c r="K40" s="3"/>
      <c r="L40" s="3"/>
      <c r="M40" s="3"/>
      <c r="N40" s="3"/>
      <c r="O40" s="3"/>
      <c r="P40" s="3"/>
      <c r="Q40" s="3"/>
      <c r="R40" s="9"/>
    </row>
    <row r="41" spans="2:18" x14ac:dyDescent="0.15">
      <c r="B41" s="9"/>
      <c r="C41" s="9"/>
      <c r="D41" s="9"/>
      <c r="E41" s="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</row>
    <row r="42" spans="2:18" x14ac:dyDescent="0.15">
      <c r="B42" s="9"/>
      <c r="C42" s="9"/>
      <c r="D42" s="9"/>
      <c r="E42" s="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</row>
    <row r="43" spans="2:18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2"/>
    </row>
    <row r="44" spans="2:18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</sheetData>
  <mergeCells count="154">
    <mergeCell ref="P21:Q21"/>
    <mergeCell ref="L6:M6"/>
    <mergeCell ref="L16:M16"/>
    <mergeCell ref="L21:M21"/>
    <mergeCell ref="L11:M11"/>
    <mergeCell ref="N6:O6"/>
    <mergeCell ref="N11:O11"/>
    <mergeCell ref="N16:O16"/>
    <mergeCell ref="N21:O21"/>
    <mergeCell ref="P17:Q17"/>
    <mergeCell ref="P18:Q18"/>
    <mergeCell ref="P19:Q19"/>
    <mergeCell ref="P20:Q20"/>
    <mergeCell ref="L17:M17"/>
    <mergeCell ref="L18:M18"/>
    <mergeCell ref="L19:M19"/>
    <mergeCell ref="L20:M20"/>
    <mergeCell ref="D6:E6"/>
    <mergeCell ref="D11:E11"/>
    <mergeCell ref="D16:E16"/>
    <mergeCell ref="D21:E21"/>
    <mergeCell ref="F6:G6"/>
    <mergeCell ref="F11:G11"/>
    <mergeCell ref="F16:G16"/>
    <mergeCell ref="F21:G21"/>
    <mergeCell ref="F17:G17"/>
    <mergeCell ref="F18:G18"/>
    <mergeCell ref="F19:G19"/>
    <mergeCell ref="F20:G20"/>
    <mergeCell ref="D20:E20"/>
    <mergeCell ref="F22:G22"/>
    <mergeCell ref="F23:G23"/>
    <mergeCell ref="F9:G9"/>
    <mergeCell ref="F10:G10"/>
    <mergeCell ref="F12:G12"/>
    <mergeCell ref="F13:G13"/>
    <mergeCell ref="F14:G14"/>
    <mergeCell ref="F15:G15"/>
    <mergeCell ref="F2:G2"/>
    <mergeCell ref="F3:G3"/>
    <mergeCell ref="F4:G4"/>
    <mergeCell ref="F5:G5"/>
    <mergeCell ref="F7:G7"/>
    <mergeCell ref="F8:G8"/>
    <mergeCell ref="N3:O3"/>
    <mergeCell ref="N4:O4"/>
    <mergeCell ref="N5:O5"/>
    <mergeCell ref="N7:O7"/>
    <mergeCell ref="N8:O8"/>
    <mergeCell ref="N9:O9"/>
    <mergeCell ref="P22:Q22"/>
    <mergeCell ref="P23:Q23"/>
    <mergeCell ref="P9:Q9"/>
    <mergeCell ref="P10:Q10"/>
    <mergeCell ref="P12:Q12"/>
    <mergeCell ref="P13:Q13"/>
    <mergeCell ref="P14:Q14"/>
    <mergeCell ref="P15:Q15"/>
    <mergeCell ref="N18:O18"/>
    <mergeCell ref="N19:O19"/>
    <mergeCell ref="N20:O20"/>
    <mergeCell ref="N22:O22"/>
    <mergeCell ref="N23:O23"/>
    <mergeCell ref="N15:O15"/>
    <mergeCell ref="N17:O17"/>
    <mergeCell ref="P6:Q6"/>
    <mergeCell ref="P11:Q11"/>
    <mergeCell ref="P16:Q16"/>
    <mergeCell ref="L22:M22"/>
    <mergeCell ref="L23:M23"/>
    <mergeCell ref="L9:M9"/>
    <mergeCell ref="L10:M10"/>
    <mergeCell ref="L12:M12"/>
    <mergeCell ref="L13:M13"/>
    <mergeCell ref="L14:M14"/>
    <mergeCell ref="L15:M15"/>
    <mergeCell ref="J23:K23"/>
    <mergeCell ref="J17:K17"/>
    <mergeCell ref="J18:K18"/>
    <mergeCell ref="J19:K19"/>
    <mergeCell ref="J20:K20"/>
    <mergeCell ref="J22:K22"/>
    <mergeCell ref="J11:K11"/>
    <mergeCell ref="J16:K16"/>
    <mergeCell ref="J21:K21"/>
    <mergeCell ref="L2:M2"/>
    <mergeCell ref="N2:O2"/>
    <mergeCell ref="P2:Q2"/>
    <mergeCell ref="L3:M3"/>
    <mergeCell ref="L4:M4"/>
    <mergeCell ref="L5:M5"/>
    <mergeCell ref="L7:M7"/>
    <mergeCell ref="L8:M8"/>
    <mergeCell ref="J15:K15"/>
    <mergeCell ref="J8:K8"/>
    <mergeCell ref="J9:K9"/>
    <mergeCell ref="J10:K10"/>
    <mergeCell ref="J12:K12"/>
    <mergeCell ref="J13:K13"/>
    <mergeCell ref="J14:K14"/>
    <mergeCell ref="P3:Q3"/>
    <mergeCell ref="P4:Q4"/>
    <mergeCell ref="P5:Q5"/>
    <mergeCell ref="P7:Q7"/>
    <mergeCell ref="P8:Q8"/>
    <mergeCell ref="N10:O10"/>
    <mergeCell ref="N12:O12"/>
    <mergeCell ref="N13:O13"/>
    <mergeCell ref="N14:O14"/>
    <mergeCell ref="H22:I22"/>
    <mergeCell ref="H23:I23"/>
    <mergeCell ref="H2:I2"/>
    <mergeCell ref="J2:K2"/>
    <mergeCell ref="J3:K3"/>
    <mergeCell ref="J4:K4"/>
    <mergeCell ref="J5:K5"/>
    <mergeCell ref="J7:K7"/>
    <mergeCell ref="H12:I12"/>
    <mergeCell ref="H13:I13"/>
    <mergeCell ref="H14:I14"/>
    <mergeCell ref="H15:I15"/>
    <mergeCell ref="H17:I17"/>
    <mergeCell ref="H18:I18"/>
    <mergeCell ref="H6:I6"/>
    <mergeCell ref="H11:I11"/>
    <mergeCell ref="H16:I16"/>
    <mergeCell ref="H21:I21"/>
    <mergeCell ref="J6:K6"/>
    <mergeCell ref="H19:I19"/>
    <mergeCell ref="H20:I20"/>
    <mergeCell ref="D2:E2"/>
    <mergeCell ref="D22:E22"/>
    <mergeCell ref="D23:E23"/>
    <mergeCell ref="H3:I3"/>
    <mergeCell ref="H4:I4"/>
    <mergeCell ref="H5:I5"/>
    <mergeCell ref="H7:I7"/>
    <mergeCell ref="H8:I8"/>
    <mergeCell ref="H9:I9"/>
    <mergeCell ref="H10:I10"/>
    <mergeCell ref="D13:E13"/>
    <mergeCell ref="D14:E14"/>
    <mergeCell ref="D15:E15"/>
    <mergeCell ref="D17:E17"/>
    <mergeCell ref="D18:E18"/>
    <mergeCell ref="D19:E19"/>
    <mergeCell ref="D3:E3"/>
    <mergeCell ref="D4:E4"/>
    <mergeCell ref="D5:E5"/>
    <mergeCell ref="D7:E7"/>
    <mergeCell ref="D8:E8"/>
    <mergeCell ref="D9:E9"/>
    <mergeCell ref="D10:E10"/>
    <mergeCell ref="D12:E12"/>
  </mergeCells>
  <phoneticPr fontId="2"/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支払予定</vt:lpstr>
      <vt:lpstr>入金予定</vt:lpstr>
      <vt:lpstr>資金繰り予定表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nakamoto-AO</dc:creator>
  <cp:lastModifiedBy>nakamoto-AO</cp:lastModifiedBy>
  <cp:lastPrinted>2012-09-05T01:43:58Z</cp:lastPrinted>
  <dcterms:created xsi:type="dcterms:W3CDTF">2012-09-04T23:33:28Z</dcterms:created>
  <dcterms:modified xsi:type="dcterms:W3CDTF">2013-04-17T02:31:48Z</dcterms:modified>
</cp:coreProperties>
</file>